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PS SUBE\41. LIQUIDACIONES\00. PUBLICACIONES WEB\"/>
    </mc:Choice>
  </mc:AlternateContent>
  <xr:revisionPtr revIDLastSave="0" documentId="13_ncr:1_{B299BBD0-8CD8-4849-B8DC-7DA802DC301B}" xr6:coauthVersionLast="47" xr6:coauthVersionMax="47" xr10:uidLastSave="{00000000-0000-0000-0000-000000000000}"/>
  <bookViews>
    <workbookView xWindow="-108" yWindow="-108" windowWidth="23256" windowHeight="12456" activeTab="4" xr2:uid="{317F500E-8591-4B76-9D12-C4FFDFDB72BE}"/>
  </bookViews>
  <sheets>
    <sheet name="BASE AGOSTO" sheetId="2" r:id="rId1"/>
    <sheet name="APERTURA POR TTR" sheetId="4" r:id="rId2"/>
    <sheet name="TTR" sheetId="3" r:id="rId3"/>
    <sheet name="KM" sheetId="6" r:id="rId4"/>
    <sheet name="LIQUIDACIÓN AGOSTO 2026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0" i="6" l="1"/>
  <c r="O32" i="1" l="1"/>
  <c r="I32" i="1" l="1"/>
  <c r="N32" i="1" l="1"/>
  <c r="H32" i="1" l="1"/>
  <c r="F32" i="1" l="1"/>
  <c r="G32" i="1"/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5" i="1"/>
  <c r="J32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5" i="1"/>
  <c r="L5" i="1" l="1"/>
  <c r="M5" i="1" s="1"/>
  <c r="P5" i="1" s="1"/>
  <c r="L6" i="1"/>
  <c r="M6" i="1" s="1"/>
  <c r="P6" i="1" s="1"/>
  <c r="K32" i="1"/>
  <c r="L13" i="1"/>
  <c r="M13" i="1" s="1"/>
  <c r="P13" i="1" s="1"/>
  <c r="L12" i="1"/>
  <c r="M12" i="1" s="1"/>
  <c r="P12" i="1" s="1"/>
  <c r="L7" i="1"/>
  <c r="M7" i="1" s="1"/>
  <c r="P7" i="1" s="1"/>
  <c r="L18" i="1"/>
  <c r="M18" i="1" s="1"/>
  <c r="P18" i="1" s="1"/>
  <c r="L17" i="1"/>
  <c r="M17" i="1" s="1"/>
  <c r="P17" i="1" s="1"/>
  <c r="L25" i="1"/>
  <c r="M25" i="1" s="1"/>
  <c r="P25" i="1" s="1"/>
  <c r="L30" i="1"/>
  <c r="M30" i="1" s="1"/>
  <c r="P30" i="1" s="1"/>
  <c r="L15" i="1"/>
  <c r="M15" i="1" s="1"/>
  <c r="P15" i="1" s="1"/>
  <c r="L11" i="1"/>
  <c r="M11" i="1" s="1"/>
  <c r="P11" i="1" s="1"/>
  <c r="L24" i="1"/>
  <c r="M24" i="1" s="1"/>
  <c r="P24" i="1" s="1"/>
  <c r="L10" i="1"/>
  <c r="M10" i="1" s="1"/>
  <c r="P10" i="1" s="1"/>
  <c r="L23" i="1"/>
  <c r="M23" i="1" s="1"/>
  <c r="P23" i="1" s="1"/>
  <c r="L9" i="1"/>
  <c r="M9" i="1" s="1"/>
  <c r="P9" i="1" s="1"/>
  <c r="L8" i="1"/>
  <c r="M8" i="1" s="1"/>
  <c r="P8" i="1" s="1"/>
  <c r="L22" i="1"/>
  <c r="M22" i="1" s="1"/>
  <c r="P22" i="1" s="1"/>
  <c r="L21" i="1"/>
  <c r="M21" i="1" s="1"/>
  <c r="P21" i="1" s="1"/>
  <c r="L20" i="1"/>
  <c r="M20" i="1" s="1"/>
  <c r="P20" i="1" s="1"/>
  <c r="L19" i="1"/>
  <c r="M19" i="1" s="1"/>
  <c r="P19" i="1" s="1"/>
  <c r="L31" i="1"/>
  <c r="M31" i="1" s="1"/>
  <c r="P31" i="1" s="1"/>
  <c r="L16" i="1"/>
  <c r="M16" i="1" s="1"/>
  <c r="P16" i="1" s="1"/>
  <c r="L29" i="1"/>
  <c r="M29" i="1" s="1"/>
  <c r="P29" i="1" s="1"/>
  <c r="L28" i="1"/>
  <c r="M28" i="1" s="1"/>
  <c r="P28" i="1" s="1"/>
  <c r="L14" i="1"/>
  <c r="M14" i="1" s="1"/>
  <c r="P14" i="1" s="1"/>
  <c r="L27" i="1"/>
  <c r="M27" i="1" s="1"/>
  <c r="P27" i="1" s="1"/>
  <c r="L26" i="1"/>
  <c r="M26" i="1" s="1"/>
  <c r="P26" i="1" s="1"/>
  <c r="P32" i="1" l="1"/>
  <c r="L32" i="1"/>
  <c r="M32" i="1" l="1"/>
</calcChain>
</file>

<file path=xl/sharedStrings.xml><?xml version="1.0" encoding="utf-8"?>
<sst xmlns="http://schemas.openxmlformats.org/spreadsheetml/2006/main" count="527" uniqueCount="110">
  <si>
    <t>COMPENSACIÓN TOTAL</t>
  </si>
  <si>
    <t>ID LINEA</t>
  </si>
  <si>
    <t>CUIT</t>
  </si>
  <si>
    <t>RAZON SOCIAL</t>
  </si>
  <si>
    <t>LINEA</t>
  </si>
  <si>
    <t>30-54634053-4</t>
  </si>
  <si>
    <t>JUAN B. JUSTO S.A.T.C.I.</t>
  </si>
  <si>
    <t>33-70223426-9</t>
  </si>
  <si>
    <t>NUDO  SA</t>
  </si>
  <si>
    <t>30-54622797-5</t>
  </si>
  <si>
    <t>EMPRESA DE TRANSPORTES AUTOMOTORES 12 DE OCTUBRE S A</t>
  </si>
  <si>
    <t>30-54622919-6</t>
  </si>
  <si>
    <t>TRANSPORTES AUTOMOTORES CALLAO SA</t>
  </si>
  <si>
    <t>30-55665485-5</t>
  </si>
  <si>
    <t>30-57190196-6</t>
  </si>
  <si>
    <t>17 DE AGOSTO S.A.</t>
  </si>
  <si>
    <t>30-56844599-2</t>
  </si>
  <si>
    <t>30-54624137-4</t>
  </si>
  <si>
    <t>TRANSPORTES SANTA FE S.A.C.E.I.</t>
  </si>
  <si>
    <t>30-54623134-4</t>
  </si>
  <si>
    <t>TRANSPORTES COLEGIALES SACI</t>
  </si>
  <si>
    <t>33-54633982-9</t>
  </si>
  <si>
    <t>DOTA SA DE TRANSPORTE AUTOMOTOR</t>
  </si>
  <si>
    <t>30-54630419-8</t>
  </si>
  <si>
    <t>LINEA DE MICROOMNIBUS 47 SOCIEDAD ANONIMA</t>
  </si>
  <si>
    <t>30-54625055-1</t>
  </si>
  <si>
    <t>LA CENTRAL DE VICENTE LOPEZ S.A.C.</t>
  </si>
  <si>
    <t>30-56796685-9</t>
  </si>
  <si>
    <t>VUELTA DE ROCHA SA</t>
  </si>
  <si>
    <t>30-54650008-6</t>
  </si>
  <si>
    <t>LA NUEVA METROPOL SATACI</t>
  </si>
  <si>
    <t>30-54633548-4</t>
  </si>
  <si>
    <t>TRANSPORTES SESENTA Y OCHO SRL</t>
  </si>
  <si>
    <t>30-54636646-0</t>
  </si>
  <si>
    <t>TRANSPORTES LOPE DE VEGA S A C I</t>
  </si>
  <si>
    <t>30-54624397-0</t>
  </si>
  <si>
    <t>COLECTIVEROS UNIDOS SOCIEDAD ANONIMA C U S A</t>
  </si>
  <si>
    <t>30-54622520-4</t>
  </si>
  <si>
    <t>TRANSPORTES SARGENTO CABRAL SOCIEDAD COLECTIVA</t>
  </si>
  <si>
    <t>30-54625079-9</t>
  </si>
  <si>
    <t>EMPRESA DE TRANSPORTE TTE GRAL ROCA SA</t>
  </si>
  <si>
    <t>30-54623141-7</t>
  </si>
  <si>
    <t>TRANSPORTES NUEVE DE JULIO S.A.</t>
  </si>
  <si>
    <t>30-54577585-5</t>
  </si>
  <si>
    <t>TRANSPORTES AUTOMOTORES RIACHUELO S.A.</t>
  </si>
  <si>
    <t>30-54636578-2</t>
  </si>
  <si>
    <t>MICROOMNIBUS BARRANCAS DE BELGRANO S. A.</t>
  </si>
  <si>
    <t>30-54657207-9</t>
  </si>
  <si>
    <t>NUEVOS RUMBOS S.A.</t>
  </si>
  <si>
    <t>BI (sin IVA)</t>
  </si>
  <si>
    <t>BE (sin IVA)</t>
  </si>
  <si>
    <t>RECAUDACIÓN (sin IVA)</t>
  </si>
  <si>
    <t>TTR</t>
  </si>
  <si>
    <t>TTR FINAL</t>
  </si>
  <si>
    <t>%</t>
  </si>
  <si>
    <t>COMPENSACIÓN</t>
  </si>
  <si>
    <t>TOTAL</t>
  </si>
  <si>
    <t>GT</t>
  </si>
  <si>
    <t>SECCION</t>
  </si>
  <si>
    <t>PASAJEROS</t>
  </si>
  <si>
    <t>TTR AJUSTADA</t>
  </si>
  <si>
    <t>DF</t>
  </si>
  <si>
    <t>1E</t>
  </si>
  <si>
    <t>2E</t>
  </si>
  <si>
    <t>3E</t>
  </si>
  <si>
    <t>SECCIÓN</t>
  </si>
  <si>
    <t>Tarifa Teórica</t>
  </si>
  <si>
    <t>TTR + Cámaras</t>
  </si>
  <si>
    <t>TTR + GNC</t>
  </si>
  <si>
    <t>TTR + Eléctrico</t>
  </si>
  <si>
    <t>TTR + GNC + Cámaras</t>
  </si>
  <si>
    <t>TTR + Eléctrico + Cámaras</t>
  </si>
  <si>
    <t>4E</t>
  </si>
  <si>
    <t>1EA</t>
  </si>
  <si>
    <t>2EA</t>
  </si>
  <si>
    <t>3EA</t>
  </si>
  <si>
    <t>4EA</t>
  </si>
  <si>
    <t>PP44</t>
  </si>
  <si>
    <t>PP50</t>
  </si>
  <si>
    <t>PP107</t>
  </si>
  <si>
    <t>PP: Prueba piloto. Las TTR se construyen de acuerdo a la Resolución Nº 170/SECT/25</t>
  </si>
  <si>
    <t>Pueden existir diferencias por redondeo a 2 decimales</t>
  </si>
  <si>
    <t>TTR + GNC CABA</t>
  </si>
  <si>
    <t>TTR + Eléctrico CABA</t>
  </si>
  <si>
    <t>TTR + GNC CABA + Cámaras</t>
  </si>
  <si>
    <t>TTR + Eléctrico CABA + Cámaras</t>
  </si>
  <si>
    <t>PP34</t>
  </si>
  <si>
    <t>PP61</t>
  </si>
  <si>
    <t>PP62</t>
  </si>
  <si>
    <t>PP64</t>
  </si>
  <si>
    <t>PP109</t>
  </si>
  <si>
    <t>KM MENSUALES</t>
  </si>
  <si>
    <t>ATS (sin IVA)*</t>
  </si>
  <si>
    <t>* El monto correspondiente a la Tarifa Social Federal (ATS) será transferido a las empresas luego de que la Secretaría de Transporte de la Nación realice el giro de fondos correspondiente.</t>
  </si>
  <si>
    <t>LIQUIDACIÓN FINAL*</t>
  </si>
  <si>
    <t>PP4</t>
  </si>
  <si>
    <t>PP7</t>
  </si>
  <si>
    <t>PP65</t>
  </si>
  <si>
    <t>PP47</t>
  </si>
  <si>
    <t>PP118</t>
  </si>
  <si>
    <t>PP151</t>
  </si>
  <si>
    <t>GO</t>
  </si>
  <si>
    <t>ELECTRICO-CABA + Reportando</t>
  </si>
  <si>
    <t>GO + Reportando</t>
  </si>
  <si>
    <t>GNC + Reportando</t>
  </si>
  <si>
    <t>GNC</t>
  </si>
  <si>
    <t>ELECTRICO + Reportando</t>
  </si>
  <si>
    <t>TIPO DE TTR</t>
  </si>
  <si>
    <t>DIFERENCIAL DE RECAUDACIÓN - CUOTA 4/4</t>
  </si>
  <si>
    <t>RELIQUIDACIÓN MES DE JULIO - ERROR EN PM CON GNC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</si>
</sst>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\-&quot;$&quot;\ #,##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\ #,##0.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7" tint="0.3999755851924192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7" tint="0.59999389629810485"/>
      <name val="Aptos Narrow"/>
      <family val="2"/>
      <scheme val="minor"/>
    </font>
    <font>
      <sz val="10"/>
      <name val="Arial"/>
      <family val="2"/>
    </font>
    <font>
      <b/>
      <sz val="12"/>
      <color theme="7" tint="0.39997558519241921"/>
      <name val="Aptos Narrow"/>
      <family val="2"/>
      <scheme val="minor"/>
    </font>
    <font>
      <b/>
      <sz val="10"/>
      <name val="Arial"/>
      <family val="2"/>
    </font>
    <font>
      <sz val="12"/>
      <name val="Times New Roman"/>
      <family val="1"/>
    </font>
    <font>
      <b/>
      <i/>
      <sz val="8"/>
      <color theme="1"/>
      <name val="Aptos Narrow"/>
      <family val="2"/>
      <scheme val="minor"/>
    </font>
    <font>
      <i/>
      <sz val="11"/>
      <color theme="1" tint="0.34998626667073579"/>
      <name val="Aptos Narrow"/>
      <family val="2"/>
      <scheme val="minor"/>
    </font>
    <font>
      <b/>
      <sz val="11"/>
      <color theme="1" tint="0.34998626667073579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44" fontId="0" fillId="0" borderId="0" xfId="0" applyNumberFormat="1"/>
    <xf numFmtId="3" fontId="2" fillId="0" borderId="1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" fontId="2" fillId="3" borderId="3" xfId="0" applyNumberFormat="1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3" fontId="2" fillId="0" borderId="0" xfId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0" fontId="0" fillId="0" borderId="0" xfId="2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0" fontId="0" fillId="0" borderId="0" xfId="2" applyNumberFormat="1" applyFont="1"/>
    <xf numFmtId="0" fontId="2" fillId="0" borderId="0" xfId="0" applyFont="1"/>
    <xf numFmtId="164" fontId="2" fillId="0" borderId="6" xfId="0" applyNumberFormat="1" applyFont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9" fontId="2" fillId="4" borderId="5" xfId="2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6" fontId="3" fillId="2" borderId="5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6" fontId="3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4" fontId="0" fillId="0" borderId="0" xfId="3" applyFont="1" applyAlignment="1">
      <alignment horizontal="center" vertical="center"/>
    </xf>
    <xf numFmtId="0" fontId="7" fillId="2" borderId="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  <xf numFmtId="164" fontId="9" fillId="3" borderId="0" xfId="4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7" fillId="2" borderId="0" xfId="4" applyFont="1" applyFill="1" applyAlignment="1">
      <alignment horizontal="center" vertical="center" wrapText="1"/>
    </xf>
    <xf numFmtId="44" fontId="7" fillId="2" borderId="0" xfId="3" applyFont="1" applyFill="1" applyBorder="1" applyAlignment="1">
      <alignment horizontal="center" vertical="center" wrapText="1"/>
    </xf>
    <xf numFmtId="3" fontId="7" fillId="2" borderId="0" xfId="4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4" fontId="0" fillId="0" borderId="0" xfId="3" applyFont="1" applyBorder="1" applyAlignment="1">
      <alignment horizontal="center" vertical="center"/>
    </xf>
    <xf numFmtId="0" fontId="8" fillId="0" borderId="0" xfId="4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4" fontId="2" fillId="4" borderId="6" xfId="0" applyNumberFormat="1" applyFont="1" applyFill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64" fontId="12" fillId="4" borderId="5" xfId="0" applyNumberFormat="1" applyFont="1" applyFill="1" applyBorder="1" applyAlignment="1">
      <alignment horizontal="center" vertical="center"/>
    </xf>
    <xf numFmtId="0" fontId="10" fillId="0" borderId="0" xfId="0" applyFont="1"/>
    <xf numFmtId="164" fontId="10" fillId="0" borderId="0" xfId="0" applyNumberFormat="1" applyFont="1" applyAlignment="1">
      <alignment horizontal="center" vertical="center"/>
    </xf>
    <xf numFmtId="10" fontId="10" fillId="0" borderId="0" xfId="2" applyNumberFormat="1" applyFont="1"/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44" fontId="7" fillId="2" borderId="0" xfId="3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5">
    <cellStyle name="Millares" xfId="1" builtinId="3"/>
    <cellStyle name="Moneda" xfId="3" builtinId="4"/>
    <cellStyle name="Normal" xfId="0" builtinId="0"/>
    <cellStyle name="Normal 2 2" xfId="4" xr:uid="{1FA1E659-D784-4EE9-9A18-C7252E235203}"/>
    <cellStyle name="Porcentaje" xfId="2" builtinId="5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0.59999389629810485"/>
        <name val="Aptos Narrow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7" tint="0.39997558519241921"/>
        <name val="Aptos Narrow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0B5D86-9C87-464D-A8DE-612060434403}" name="Tabla1" displayName="Tabla1" ref="B2:F124" totalsRowShown="0" headerRowDxfId="7">
  <autoFilter ref="B2:F124" xr:uid="{AF0B5D86-9C87-464D-A8DE-612060434403}"/>
  <tableColumns count="5">
    <tableColumn id="1" xr3:uid="{3881BDBA-FDF0-40E9-AFD8-DFD4611DD099}" name="LINEA" dataDxfId="6"/>
    <tableColumn id="2" xr3:uid="{137E0886-C183-44B3-9293-6882B7B7DA00}" name="GT" dataDxfId="5"/>
    <tableColumn id="3" xr3:uid="{6EBF54AD-0070-4B9D-900B-D519968F38F6}" name="SECCION" dataDxfId="4"/>
    <tableColumn id="4" xr3:uid="{1D78A9E8-ED8B-4D58-91B9-B1DF9282449F}" name="PASAJEROS" dataDxfId="3"/>
    <tableColumn id="6" xr3:uid="{D98A6312-EA85-4D84-960E-00B71C54B3AD}" name="TTR AJUSTADA" dataDxfId="2" dataCellStyle="Moned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F5E9B0-3749-4402-9B1C-F5498D2447E8}" name="Tabla2" displayName="Tabla2" ref="B2:F253" totalsRowShown="0" headerRowDxfId="12" dataDxfId="11" headerRowCellStyle="Moneda">
  <autoFilter ref="B2:F253" xr:uid="{DFF5E9B0-3749-4402-9B1C-F5498D2447E8}"/>
  <tableColumns count="5">
    <tableColumn id="1" xr3:uid="{B433A67B-A7D3-46CD-A00D-DF76E686ADFA}" name="LINEA" dataDxfId="10"/>
    <tableColumn id="3" xr3:uid="{03C7979B-98CD-48D2-BB03-9D07E63A564C}" name="SECCION" dataDxfId="9"/>
    <tableColumn id="4" xr3:uid="{D867B608-E188-4CB4-92B8-68C152AEA70D}" name="TTR" dataDxfId="8" dataCellStyle="Moneda"/>
    <tableColumn id="5" xr3:uid="{8D12869E-83A1-4989-98DF-BED8823C3C21}" name="PASAJEROS" dataDxfId="1"/>
    <tableColumn id="2" xr3:uid="{931B47A2-CD89-441D-9B24-7A6216A422F6}" name="TIPO DE TT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6DE2-62BE-4E2C-B748-AD2174C21275}">
  <dimension ref="A2:F124"/>
  <sheetViews>
    <sheetView showGridLines="0" workbookViewId="0"/>
  </sheetViews>
  <sheetFormatPr baseColWidth="10" defaultRowHeight="14.4" x14ac:dyDescent="0.3"/>
  <cols>
    <col min="1" max="1" width="4.77734375" customWidth="1"/>
    <col min="2" max="2" width="10.33203125" style="28" bestFit="1" customWidth="1"/>
    <col min="3" max="3" width="7.6640625" style="28" bestFit="1" customWidth="1"/>
    <col min="4" max="4" width="14" style="28" bestFit="1" customWidth="1"/>
    <col min="5" max="5" width="15.109375" style="29" bestFit="1" customWidth="1"/>
    <col min="6" max="6" width="18" style="30" bestFit="1" customWidth="1"/>
    <col min="7" max="16384" width="11.5546875" style="28"/>
  </cols>
  <sheetData>
    <row r="2" spans="2:6" x14ac:dyDescent="0.3">
      <c r="B2" s="27" t="s">
        <v>4</v>
      </c>
      <c r="C2" s="27" t="s">
        <v>57</v>
      </c>
      <c r="D2" s="27" t="s">
        <v>58</v>
      </c>
      <c r="E2" s="27" t="s">
        <v>59</v>
      </c>
      <c r="F2" s="27" t="s">
        <v>60</v>
      </c>
    </row>
    <row r="3" spans="2:6" x14ac:dyDescent="0.3">
      <c r="B3" s="28">
        <v>4</v>
      </c>
      <c r="C3" s="28" t="s">
        <v>61</v>
      </c>
      <c r="D3" s="28">
        <v>1</v>
      </c>
      <c r="E3" s="29">
        <v>220064</v>
      </c>
      <c r="F3" s="30">
        <v>338940603.31</v>
      </c>
    </row>
    <row r="4" spans="2:6" x14ac:dyDescent="0.3">
      <c r="B4" s="28">
        <v>4</v>
      </c>
      <c r="C4" s="28" t="s">
        <v>61</v>
      </c>
      <c r="D4" s="28">
        <v>2</v>
      </c>
      <c r="E4" s="29">
        <v>140041</v>
      </c>
      <c r="F4" s="30">
        <v>262841935.77000001</v>
      </c>
    </row>
    <row r="5" spans="2:6" x14ac:dyDescent="0.3">
      <c r="B5" s="28">
        <v>4</v>
      </c>
      <c r="C5" s="28" t="s">
        <v>61</v>
      </c>
      <c r="D5" s="28">
        <v>3</v>
      </c>
      <c r="E5" s="29">
        <v>110175</v>
      </c>
      <c r="F5" s="30">
        <v>281287126.56999999</v>
      </c>
    </row>
    <row r="6" spans="2:6" x14ac:dyDescent="0.3">
      <c r="B6" s="28">
        <v>4</v>
      </c>
      <c r="C6" s="28" t="s">
        <v>61</v>
      </c>
      <c r="D6" s="28">
        <v>4</v>
      </c>
      <c r="E6" s="29">
        <v>55487</v>
      </c>
      <c r="F6" s="30">
        <v>235457342.77000001</v>
      </c>
    </row>
    <row r="7" spans="2:6" x14ac:dyDescent="0.3">
      <c r="B7" s="28">
        <v>4</v>
      </c>
      <c r="C7" s="28" t="s">
        <v>61</v>
      </c>
      <c r="D7" s="28" t="s">
        <v>95</v>
      </c>
      <c r="E7" s="29">
        <v>3612</v>
      </c>
      <c r="F7" s="30">
        <v>7699218.71</v>
      </c>
    </row>
    <row r="8" spans="2:6" x14ac:dyDescent="0.3">
      <c r="B8" s="28">
        <v>7</v>
      </c>
      <c r="C8" s="28" t="s">
        <v>61</v>
      </c>
      <c r="D8" s="28">
        <v>1</v>
      </c>
      <c r="E8" s="29">
        <v>106484</v>
      </c>
      <c r="F8" s="30">
        <v>168593666.88999999</v>
      </c>
    </row>
    <row r="9" spans="2:6" x14ac:dyDescent="0.3">
      <c r="B9" s="28">
        <v>7</v>
      </c>
      <c r="C9" s="28" t="s">
        <v>61</v>
      </c>
      <c r="D9" s="28">
        <v>2</v>
      </c>
      <c r="E9" s="29">
        <v>139232</v>
      </c>
      <c r="F9" s="30">
        <v>268934158.27999997</v>
      </c>
    </row>
    <row r="10" spans="2:6" x14ac:dyDescent="0.3">
      <c r="B10" s="28">
        <v>7</v>
      </c>
      <c r="C10" s="28" t="s">
        <v>61</v>
      </c>
      <c r="D10" s="28">
        <v>3</v>
      </c>
      <c r="E10" s="29">
        <v>90947</v>
      </c>
      <c r="F10" s="30">
        <v>238777484.50999999</v>
      </c>
    </row>
    <row r="11" spans="2:6" x14ac:dyDescent="0.3">
      <c r="B11" s="28">
        <v>7</v>
      </c>
      <c r="C11" s="28" t="s">
        <v>61</v>
      </c>
      <c r="D11" s="28">
        <v>4</v>
      </c>
      <c r="E11" s="29">
        <v>18725</v>
      </c>
      <c r="F11" s="30">
        <v>81924828.629999995</v>
      </c>
    </row>
    <row r="12" spans="2:6" x14ac:dyDescent="0.3">
      <c r="B12" s="28">
        <v>7</v>
      </c>
      <c r="C12" s="28" t="s">
        <v>61</v>
      </c>
      <c r="D12" s="28" t="s">
        <v>96</v>
      </c>
      <c r="E12" s="29">
        <v>4728</v>
      </c>
      <c r="F12" s="30">
        <v>10108366.060000001</v>
      </c>
    </row>
    <row r="13" spans="2:6" x14ac:dyDescent="0.3">
      <c r="B13" s="28">
        <v>12</v>
      </c>
      <c r="C13" s="28" t="s">
        <v>61</v>
      </c>
      <c r="D13" s="28">
        <v>1</v>
      </c>
      <c r="E13" s="29">
        <v>460635</v>
      </c>
      <c r="F13" s="30">
        <v>710376166.29999995</v>
      </c>
    </row>
    <row r="14" spans="2:6" x14ac:dyDescent="0.3">
      <c r="B14" s="28">
        <v>12</v>
      </c>
      <c r="C14" s="28" t="s">
        <v>61</v>
      </c>
      <c r="D14" s="28">
        <v>2</v>
      </c>
      <c r="E14" s="29">
        <v>504889</v>
      </c>
      <c r="F14" s="30">
        <v>946805280.33000004</v>
      </c>
    </row>
    <row r="15" spans="2:6" x14ac:dyDescent="0.3">
      <c r="B15" s="28">
        <v>12</v>
      </c>
      <c r="C15" s="28" t="s">
        <v>61</v>
      </c>
      <c r="D15" s="28">
        <v>3</v>
      </c>
      <c r="E15" s="29">
        <v>227936</v>
      </c>
      <c r="F15" s="30">
        <v>582142550.07000005</v>
      </c>
    </row>
    <row r="16" spans="2:6" x14ac:dyDescent="0.3">
      <c r="B16" s="28">
        <v>25</v>
      </c>
      <c r="C16" s="28" t="s">
        <v>61</v>
      </c>
      <c r="D16" s="28">
        <v>1</v>
      </c>
      <c r="E16" s="29">
        <v>91144</v>
      </c>
      <c r="F16" s="30">
        <v>140962307.81999999</v>
      </c>
    </row>
    <row r="17" spans="2:6" x14ac:dyDescent="0.3">
      <c r="B17" s="28">
        <v>25</v>
      </c>
      <c r="C17" s="28" t="s">
        <v>61</v>
      </c>
      <c r="D17" s="28">
        <v>2</v>
      </c>
      <c r="E17" s="29">
        <v>111420</v>
      </c>
      <c r="F17" s="30">
        <v>210153384.53999999</v>
      </c>
    </row>
    <row r="18" spans="2:6" x14ac:dyDescent="0.3">
      <c r="B18" s="28">
        <v>25</v>
      </c>
      <c r="C18" s="28" t="s">
        <v>61</v>
      </c>
      <c r="D18" s="28">
        <v>3</v>
      </c>
      <c r="E18" s="29">
        <v>138209</v>
      </c>
      <c r="F18" s="30">
        <v>354538287.69999999</v>
      </c>
    </row>
    <row r="19" spans="2:6" x14ac:dyDescent="0.3">
      <c r="B19" s="28">
        <v>25</v>
      </c>
      <c r="C19" s="28" t="s">
        <v>61</v>
      </c>
      <c r="D19" s="28">
        <v>4</v>
      </c>
      <c r="E19" s="29">
        <v>36340</v>
      </c>
      <c r="F19" s="30">
        <v>154916039.08000001</v>
      </c>
    </row>
    <row r="20" spans="2:6" x14ac:dyDescent="0.3">
      <c r="B20" s="28">
        <v>26</v>
      </c>
      <c r="C20" s="28" t="s">
        <v>61</v>
      </c>
      <c r="D20" s="28">
        <v>1</v>
      </c>
      <c r="E20" s="29">
        <v>191467</v>
      </c>
      <c r="F20" s="30">
        <v>296120756.06</v>
      </c>
    </row>
    <row r="21" spans="2:6" x14ac:dyDescent="0.3">
      <c r="B21" s="28">
        <v>26</v>
      </c>
      <c r="C21" s="28" t="s">
        <v>61</v>
      </c>
      <c r="D21" s="28">
        <v>2</v>
      </c>
      <c r="E21" s="29">
        <v>347376</v>
      </c>
      <c r="F21" s="30">
        <v>655198726.50999999</v>
      </c>
    </row>
    <row r="22" spans="2:6" x14ac:dyDescent="0.3">
      <c r="B22" s="28">
        <v>26</v>
      </c>
      <c r="C22" s="28" t="s">
        <v>61</v>
      </c>
      <c r="D22" s="28">
        <v>3</v>
      </c>
      <c r="E22" s="29">
        <v>166572</v>
      </c>
      <c r="F22" s="30">
        <v>427295991.27999997</v>
      </c>
    </row>
    <row r="23" spans="2:6" x14ac:dyDescent="0.3">
      <c r="B23" s="28">
        <v>26</v>
      </c>
      <c r="C23" s="28" t="s">
        <v>61</v>
      </c>
      <c r="D23" s="28">
        <v>4</v>
      </c>
      <c r="E23" s="29">
        <v>6263</v>
      </c>
      <c r="F23" s="30">
        <v>26698931.010000002</v>
      </c>
    </row>
    <row r="24" spans="2:6" x14ac:dyDescent="0.3">
      <c r="B24" s="28">
        <v>34</v>
      </c>
      <c r="C24" s="28" t="s">
        <v>61</v>
      </c>
      <c r="D24" s="28">
        <v>1</v>
      </c>
      <c r="E24" s="29">
        <v>240415</v>
      </c>
      <c r="F24" s="30">
        <v>369708726.06999999</v>
      </c>
    </row>
    <row r="25" spans="2:6" x14ac:dyDescent="0.3">
      <c r="B25" s="28">
        <v>34</v>
      </c>
      <c r="C25" s="28" t="s">
        <v>61</v>
      </c>
      <c r="D25" s="28">
        <v>2</v>
      </c>
      <c r="E25" s="29">
        <v>351746</v>
      </c>
      <c r="F25" s="30">
        <v>659473055.88999999</v>
      </c>
    </row>
    <row r="26" spans="2:6" x14ac:dyDescent="0.3">
      <c r="B26" s="28">
        <v>34</v>
      </c>
      <c r="C26" s="28" t="s">
        <v>61</v>
      </c>
      <c r="D26" s="28">
        <v>3</v>
      </c>
      <c r="E26" s="29">
        <v>540257</v>
      </c>
      <c r="F26" s="30">
        <v>1377712485.75</v>
      </c>
    </row>
    <row r="27" spans="2:6" x14ac:dyDescent="0.3">
      <c r="B27" s="28">
        <v>34</v>
      </c>
      <c r="C27" s="28" t="s">
        <v>61</v>
      </c>
      <c r="D27" s="28">
        <v>4</v>
      </c>
      <c r="E27" s="29">
        <v>27154</v>
      </c>
      <c r="F27" s="30">
        <v>115210423.47</v>
      </c>
    </row>
    <row r="28" spans="2:6" x14ac:dyDescent="0.3">
      <c r="B28" s="28">
        <v>34</v>
      </c>
      <c r="C28" s="28" t="s">
        <v>61</v>
      </c>
      <c r="D28" s="28" t="s">
        <v>86</v>
      </c>
      <c r="E28" s="29">
        <v>15560</v>
      </c>
      <c r="F28" s="30">
        <v>33793676.950000003</v>
      </c>
    </row>
    <row r="29" spans="2:6" x14ac:dyDescent="0.3">
      <c r="B29" s="28">
        <v>39</v>
      </c>
      <c r="C29" s="28" t="s">
        <v>61</v>
      </c>
      <c r="D29" s="28">
        <v>1</v>
      </c>
      <c r="E29" s="29">
        <v>326764</v>
      </c>
      <c r="F29" s="30">
        <v>510443825.91000003</v>
      </c>
    </row>
    <row r="30" spans="2:6" x14ac:dyDescent="0.3">
      <c r="B30" s="28">
        <v>39</v>
      </c>
      <c r="C30" s="28" t="s">
        <v>61</v>
      </c>
      <c r="D30" s="28">
        <v>2</v>
      </c>
      <c r="E30" s="29">
        <v>565925</v>
      </c>
      <c r="F30" s="30">
        <v>1078261827.6199999</v>
      </c>
    </row>
    <row r="31" spans="2:6" x14ac:dyDescent="0.3">
      <c r="B31" s="28">
        <v>39</v>
      </c>
      <c r="C31" s="28" t="s">
        <v>61</v>
      </c>
      <c r="D31" s="28">
        <v>3</v>
      </c>
      <c r="E31" s="29">
        <v>404642</v>
      </c>
      <c r="F31" s="30">
        <v>1049045738.87</v>
      </c>
    </row>
    <row r="32" spans="2:6" x14ac:dyDescent="0.3">
      <c r="B32" s="28">
        <v>39</v>
      </c>
      <c r="C32" s="28" t="s">
        <v>61</v>
      </c>
      <c r="D32" s="28">
        <v>4</v>
      </c>
      <c r="E32" s="29">
        <v>17874</v>
      </c>
      <c r="F32" s="30">
        <v>77036761.390000001</v>
      </c>
    </row>
    <row r="33" spans="2:6" x14ac:dyDescent="0.3">
      <c r="B33" s="28">
        <v>42</v>
      </c>
      <c r="C33" s="28" t="s">
        <v>61</v>
      </c>
      <c r="D33" s="28">
        <v>1</v>
      </c>
      <c r="E33" s="29">
        <v>126806</v>
      </c>
      <c r="F33" s="30">
        <v>196964436.11000001</v>
      </c>
    </row>
    <row r="34" spans="2:6" x14ac:dyDescent="0.3">
      <c r="B34" s="28">
        <v>42</v>
      </c>
      <c r="C34" s="28" t="s">
        <v>61</v>
      </c>
      <c r="D34" s="28">
        <v>2</v>
      </c>
      <c r="E34" s="29">
        <v>250895</v>
      </c>
      <c r="F34" s="30">
        <v>475343732.33999997</v>
      </c>
    </row>
    <row r="35" spans="2:6" x14ac:dyDescent="0.3">
      <c r="B35" s="28">
        <v>42</v>
      </c>
      <c r="C35" s="28" t="s">
        <v>61</v>
      </c>
      <c r="D35" s="28">
        <v>3</v>
      </c>
      <c r="E35" s="29">
        <v>238149</v>
      </c>
      <c r="F35" s="30">
        <v>613926719.75999999</v>
      </c>
    </row>
    <row r="36" spans="2:6" x14ac:dyDescent="0.3">
      <c r="B36" s="28">
        <v>42</v>
      </c>
      <c r="C36" s="28" t="s">
        <v>61</v>
      </c>
      <c r="D36" s="28">
        <v>4</v>
      </c>
      <c r="E36" s="29">
        <v>59889</v>
      </c>
      <c r="F36" s="30">
        <v>256670616.77000001</v>
      </c>
    </row>
    <row r="37" spans="2:6" x14ac:dyDescent="0.3">
      <c r="B37" s="28">
        <v>44</v>
      </c>
      <c r="C37" s="28" t="s">
        <v>61</v>
      </c>
      <c r="D37" s="28">
        <v>1</v>
      </c>
      <c r="E37" s="29">
        <v>184687</v>
      </c>
      <c r="F37" s="30">
        <v>303982770.94999999</v>
      </c>
    </row>
    <row r="38" spans="2:6" x14ac:dyDescent="0.3">
      <c r="B38" s="28">
        <v>44</v>
      </c>
      <c r="C38" s="28" t="s">
        <v>61</v>
      </c>
      <c r="D38" s="28">
        <v>2</v>
      </c>
      <c r="E38" s="29">
        <v>241344</v>
      </c>
      <c r="F38" s="30">
        <v>485435422.62</v>
      </c>
    </row>
    <row r="39" spans="2:6" x14ac:dyDescent="0.3">
      <c r="B39" s="28">
        <v>44</v>
      </c>
      <c r="C39" s="28" t="s">
        <v>61</v>
      </c>
      <c r="D39" s="28">
        <v>3</v>
      </c>
      <c r="E39" s="29">
        <v>179007</v>
      </c>
      <c r="F39" s="30">
        <v>489533441.12</v>
      </c>
    </row>
    <row r="40" spans="2:6" x14ac:dyDescent="0.3">
      <c r="B40" s="28">
        <v>44</v>
      </c>
      <c r="C40" s="28" t="s">
        <v>61</v>
      </c>
      <c r="D40" s="28">
        <v>4</v>
      </c>
      <c r="E40" s="29">
        <v>15530</v>
      </c>
      <c r="F40" s="30">
        <v>70334610.040000007</v>
      </c>
    </row>
    <row r="41" spans="2:6" x14ac:dyDescent="0.3">
      <c r="B41" s="28">
        <v>44</v>
      </c>
      <c r="C41" s="28" t="s">
        <v>61</v>
      </c>
      <c r="D41" s="28" t="s">
        <v>77</v>
      </c>
      <c r="E41" s="29">
        <v>5477</v>
      </c>
      <c r="F41" s="30">
        <v>11900676.890000001</v>
      </c>
    </row>
    <row r="42" spans="2:6" x14ac:dyDescent="0.3">
      <c r="B42" s="28">
        <v>47</v>
      </c>
      <c r="C42" s="28" t="s">
        <v>61</v>
      </c>
      <c r="D42" s="28">
        <v>1</v>
      </c>
      <c r="E42" s="29">
        <v>113225</v>
      </c>
      <c r="F42" s="30">
        <v>172947596.12</v>
      </c>
    </row>
    <row r="43" spans="2:6" x14ac:dyDescent="0.3">
      <c r="B43" s="28">
        <v>47</v>
      </c>
      <c r="C43" s="28" t="s">
        <v>61</v>
      </c>
      <c r="D43" s="28">
        <v>2</v>
      </c>
      <c r="E43" s="29">
        <v>151661</v>
      </c>
      <c r="F43" s="30">
        <v>282431011.72000003</v>
      </c>
    </row>
    <row r="44" spans="2:6" x14ac:dyDescent="0.3">
      <c r="B44" s="28">
        <v>47</v>
      </c>
      <c r="C44" s="28" t="s">
        <v>61</v>
      </c>
      <c r="D44" s="28">
        <v>3</v>
      </c>
      <c r="E44" s="29">
        <v>109131</v>
      </c>
      <c r="F44" s="30">
        <v>276380302.25</v>
      </c>
    </row>
    <row r="45" spans="2:6" x14ac:dyDescent="0.3">
      <c r="B45" s="28">
        <v>47</v>
      </c>
      <c r="C45" s="28" t="s">
        <v>61</v>
      </c>
      <c r="D45" s="28">
        <v>4</v>
      </c>
      <c r="E45" s="29">
        <v>26576</v>
      </c>
      <c r="F45" s="30">
        <v>111872136.68000001</v>
      </c>
    </row>
    <row r="46" spans="2:6" x14ac:dyDescent="0.3">
      <c r="B46" s="28">
        <v>47</v>
      </c>
      <c r="C46" s="28" t="s">
        <v>61</v>
      </c>
      <c r="D46" s="28" t="s">
        <v>98</v>
      </c>
      <c r="E46" s="29">
        <v>440</v>
      </c>
      <c r="F46" s="30">
        <v>928565.45</v>
      </c>
    </row>
    <row r="47" spans="2:6" x14ac:dyDescent="0.3">
      <c r="B47" s="28">
        <v>50</v>
      </c>
      <c r="C47" s="28" t="s">
        <v>61</v>
      </c>
      <c r="D47" s="28">
        <v>1</v>
      </c>
      <c r="E47" s="29">
        <v>210614</v>
      </c>
      <c r="F47" s="30">
        <v>332702225.68000001</v>
      </c>
    </row>
    <row r="48" spans="2:6" x14ac:dyDescent="0.3">
      <c r="B48" s="28">
        <v>50</v>
      </c>
      <c r="C48" s="28" t="s">
        <v>61</v>
      </c>
      <c r="D48" s="28">
        <v>2</v>
      </c>
      <c r="E48" s="29">
        <v>184659</v>
      </c>
      <c r="F48" s="30">
        <v>356786476</v>
      </c>
    </row>
    <row r="49" spans="2:6" x14ac:dyDescent="0.3">
      <c r="B49" s="28">
        <v>50</v>
      </c>
      <c r="C49" s="28" t="s">
        <v>61</v>
      </c>
      <c r="D49" s="28">
        <v>3</v>
      </c>
      <c r="E49" s="29">
        <v>182488</v>
      </c>
      <c r="F49" s="30">
        <v>479994505.61000001</v>
      </c>
    </row>
    <row r="50" spans="2:6" x14ac:dyDescent="0.3">
      <c r="B50" s="28">
        <v>50</v>
      </c>
      <c r="C50" s="28" t="s">
        <v>61</v>
      </c>
      <c r="D50" s="28">
        <v>4</v>
      </c>
      <c r="E50" s="29">
        <v>56006</v>
      </c>
      <c r="F50" s="30">
        <v>245071484.71000001</v>
      </c>
    </row>
    <row r="51" spans="2:6" x14ac:dyDescent="0.3">
      <c r="B51" s="28">
        <v>50</v>
      </c>
      <c r="C51" s="28" t="s">
        <v>61</v>
      </c>
      <c r="D51" s="28" t="s">
        <v>78</v>
      </c>
      <c r="E51" s="29">
        <v>3928</v>
      </c>
      <c r="F51" s="30">
        <v>8723238.0700000003</v>
      </c>
    </row>
    <row r="52" spans="2:6" x14ac:dyDescent="0.3">
      <c r="B52" s="28">
        <v>61</v>
      </c>
      <c r="C52" s="28" t="s">
        <v>61</v>
      </c>
      <c r="D52" s="28">
        <v>1</v>
      </c>
      <c r="E52" s="29">
        <v>84200</v>
      </c>
      <c r="F52" s="30">
        <v>131844603.27</v>
      </c>
    </row>
    <row r="53" spans="2:6" x14ac:dyDescent="0.3">
      <c r="B53" s="28">
        <v>61</v>
      </c>
      <c r="C53" s="28" t="s">
        <v>61</v>
      </c>
      <c r="D53" s="28">
        <v>2</v>
      </c>
      <c r="E53" s="29">
        <v>91492</v>
      </c>
      <c r="F53" s="30">
        <v>175422915.16</v>
      </c>
    </row>
    <row r="54" spans="2:6" x14ac:dyDescent="0.3">
      <c r="B54" s="28">
        <v>61</v>
      </c>
      <c r="C54" s="28" t="s">
        <v>61</v>
      </c>
      <c r="D54" s="28">
        <v>3</v>
      </c>
      <c r="E54" s="29">
        <v>16314</v>
      </c>
      <c r="F54" s="30">
        <v>42539725.25</v>
      </c>
    </row>
    <row r="55" spans="2:6" x14ac:dyDescent="0.3">
      <c r="B55" s="28">
        <v>61</v>
      </c>
      <c r="C55" s="28" t="s">
        <v>61</v>
      </c>
      <c r="D55" s="28">
        <v>4</v>
      </c>
      <c r="E55" s="29">
        <v>146</v>
      </c>
      <c r="F55" s="30">
        <v>695637.89</v>
      </c>
    </row>
    <row r="56" spans="2:6" x14ac:dyDescent="0.3">
      <c r="B56" s="28">
        <v>61</v>
      </c>
      <c r="C56" s="28" t="s">
        <v>61</v>
      </c>
      <c r="D56" s="28" t="s">
        <v>87</v>
      </c>
      <c r="E56" s="29">
        <v>3007</v>
      </c>
      <c r="F56" s="30">
        <v>5501508.7699999996</v>
      </c>
    </row>
    <row r="57" spans="2:6" x14ac:dyDescent="0.3">
      <c r="B57" s="28">
        <v>62</v>
      </c>
      <c r="C57" s="28" t="s">
        <v>61</v>
      </c>
      <c r="D57" s="28">
        <v>1</v>
      </c>
      <c r="E57" s="29">
        <v>95473</v>
      </c>
      <c r="F57" s="30">
        <v>149680430.00999999</v>
      </c>
    </row>
    <row r="58" spans="2:6" x14ac:dyDescent="0.3">
      <c r="B58" s="28">
        <v>62</v>
      </c>
      <c r="C58" s="28" t="s">
        <v>61</v>
      </c>
      <c r="D58" s="28">
        <v>2</v>
      </c>
      <c r="E58" s="29">
        <v>90714</v>
      </c>
      <c r="F58" s="30">
        <v>174119594.49000001</v>
      </c>
    </row>
    <row r="59" spans="2:6" x14ac:dyDescent="0.3">
      <c r="B59" s="28">
        <v>62</v>
      </c>
      <c r="C59" s="28" t="s">
        <v>61</v>
      </c>
      <c r="D59" s="28">
        <v>3</v>
      </c>
      <c r="E59" s="29">
        <v>15966</v>
      </c>
      <c r="F59" s="30">
        <v>41857606.469999999</v>
      </c>
    </row>
    <row r="60" spans="2:6" x14ac:dyDescent="0.3">
      <c r="B60" s="28">
        <v>62</v>
      </c>
      <c r="C60" s="28" t="s">
        <v>61</v>
      </c>
      <c r="D60" s="28">
        <v>4</v>
      </c>
      <c r="E60" s="29">
        <v>277</v>
      </c>
      <c r="F60" s="30">
        <v>1183165.73</v>
      </c>
    </row>
    <row r="61" spans="2:6" x14ac:dyDescent="0.3">
      <c r="B61" s="28">
        <v>62</v>
      </c>
      <c r="C61" s="28" t="s">
        <v>61</v>
      </c>
      <c r="D61" s="28" t="s">
        <v>88</v>
      </c>
      <c r="E61" s="29">
        <v>1837</v>
      </c>
      <c r="F61" s="30">
        <v>3275018.81</v>
      </c>
    </row>
    <row r="62" spans="2:6" x14ac:dyDescent="0.3">
      <c r="B62" s="28">
        <v>64</v>
      </c>
      <c r="C62" s="28" t="s">
        <v>61</v>
      </c>
      <c r="D62" s="28">
        <v>1</v>
      </c>
      <c r="E62" s="29">
        <v>215316</v>
      </c>
      <c r="F62" s="30">
        <v>333771340.48000002</v>
      </c>
    </row>
    <row r="63" spans="2:6" x14ac:dyDescent="0.3">
      <c r="B63" s="28">
        <v>64</v>
      </c>
      <c r="C63" s="28" t="s">
        <v>61</v>
      </c>
      <c r="D63" s="28">
        <v>2</v>
      </c>
      <c r="E63" s="29">
        <v>281659</v>
      </c>
      <c r="F63" s="30">
        <v>533077014.17000002</v>
      </c>
    </row>
    <row r="64" spans="2:6" x14ac:dyDescent="0.3">
      <c r="B64" s="28">
        <v>64</v>
      </c>
      <c r="C64" s="28" t="s">
        <v>61</v>
      </c>
      <c r="D64" s="28">
        <v>3</v>
      </c>
      <c r="E64" s="29">
        <v>219457</v>
      </c>
      <c r="F64" s="30">
        <v>565364993.44000006</v>
      </c>
    </row>
    <row r="65" spans="2:6" x14ac:dyDescent="0.3">
      <c r="B65" s="28">
        <v>64</v>
      </c>
      <c r="C65" s="28" t="s">
        <v>61</v>
      </c>
      <c r="D65" s="28">
        <v>4</v>
      </c>
      <c r="E65" s="29">
        <v>12345</v>
      </c>
      <c r="F65" s="30">
        <v>52909171.549999997</v>
      </c>
    </row>
    <row r="66" spans="2:6" x14ac:dyDescent="0.3">
      <c r="B66" s="28">
        <v>64</v>
      </c>
      <c r="C66" s="28" t="s">
        <v>61</v>
      </c>
      <c r="D66" s="28" t="s">
        <v>89</v>
      </c>
      <c r="E66" s="29">
        <v>31652</v>
      </c>
      <c r="F66" s="30">
        <v>64562363.140000001</v>
      </c>
    </row>
    <row r="67" spans="2:6" x14ac:dyDescent="0.3">
      <c r="B67" s="28">
        <v>65</v>
      </c>
      <c r="C67" s="28" t="s">
        <v>61</v>
      </c>
      <c r="D67" s="28">
        <v>1</v>
      </c>
      <c r="E67" s="29">
        <v>186572</v>
      </c>
      <c r="F67" s="30">
        <v>367245712.79000002</v>
      </c>
    </row>
    <row r="68" spans="2:6" x14ac:dyDescent="0.3">
      <c r="B68" s="28">
        <v>65</v>
      </c>
      <c r="C68" s="28" t="s">
        <v>61</v>
      </c>
      <c r="D68" s="28">
        <v>2</v>
      </c>
      <c r="E68" s="29">
        <v>259241</v>
      </c>
      <c r="F68" s="30">
        <v>622317871.65999997</v>
      </c>
    </row>
    <row r="69" spans="2:6" x14ac:dyDescent="0.3">
      <c r="B69" s="28">
        <v>65</v>
      </c>
      <c r="C69" s="28" t="s">
        <v>61</v>
      </c>
      <c r="D69" s="28">
        <v>3</v>
      </c>
      <c r="E69" s="29">
        <v>226428</v>
      </c>
      <c r="F69" s="30">
        <v>739251644.38</v>
      </c>
    </row>
    <row r="70" spans="2:6" x14ac:dyDescent="0.3">
      <c r="B70" s="28">
        <v>65</v>
      </c>
      <c r="C70" s="28" t="s">
        <v>61</v>
      </c>
      <c r="D70" s="28">
        <v>4</v>
      </c>
      <c r="E70" s="29">
        <v>42207</v>
      </c>
      <c r="F70" s="30">
        <v>228997792.72</v>
      </c>
    </row>
    <row r="71" spans="2:6" x14ac:dyDescent="0.3">
      <c r="B71" s="28">
        <v>65</v>
      </c>
      <c r="C71" s="28" t="s">
        <v>61</v>
      </c>
      <c r="D71" s="28" t="s">
        <v>97</v>
      </c>
      <c r="E71" s="29">
        <v>41</v>
      </c>
      <c r="F71" s="30">
        <v>112352.94</v>
      </c>
    </row>
    <row r="72" spans="2:6" x14ac:dyDescent="0.3">
      <c r="B72" s="28">
        <v>68</v>
      </c>
      <c r="C72" s="28" t="s">
        <v>61</v>
      </c>
      <c r="D72" s="28">
        <v>1</v>
      </c>
      <c r="E72" s="29">
        <v>346592</v>
      </c>
      <c r="F72" s="30">
        <v>536035374.69</v>
      </c>
    </row>
    <row r="73" spans="2:6" x14ac:dyDescent="0.3">
      <c r="B73" s="28">
        <v>68</v>
      </c>
      <c r="C73" s="28" t="s">
        <v>61</v>
      </c>
      <c r="D73" s="28">
        <v>2</v>
      </c>
      <c r="E73" s="29">
        <v>361273</v>
      </c>
      <c r="F73" s="30">
        <v>681410372.39999998</v>
      </c>
    </row>
    <row r="74" spans="2:6" x14ac:dyDescent="0.3">
      <c r="B74" s="28">
        <v>68</v>
      </c>
      <c r="C74" s="28" t="s">
        <v>61</v>
      </c>
      <c r="D74" s="28">
        <v>3</v>
      </c>
      <c r="E74" s="29">
        <v>314092</v>
      </c>
      <c r="F74" s="30">
        <v>805719163.44000006</v>
      </c>
    </row>
    <row r="75" spans="2:6" x14ac:dyDescent="0.3">
      <c r="B75" s="28">
        <v>68</v>
      </c>
      <c r="C75" s="28" t="s">
        <v>61</v>
      </c>
      <c r="D75" s="28" t="s">
        <v>62</v>
      </c>
      <c r="E75" s="29">
        <v>16261</v>
      </c>
      <c r="F75" s="30">
        <v>31436399.379999999</v>
      </c>
    </row>
    <row r="76" spans="2:6" x14ac:dyDescent="0.3">
      <c r="B76" s="28">
        <v>68</v>
      </c>
      <c r="C76" s="28" t="s">
        <v>61</v>
      </c>
      <c r="D76" s="28" t="s">
        <v>63</v>
      </c>
      <c r="E76" s="29">
        <v>18202</v>
      </c>
      <c r="F76" s="30">
        <v>42914382.149999999</v>
      </c>
    </row>
    <row r="77" spans="2:6" x14ac:dyDescent="0.3">
      <c r="B77" s="28">
        <v>68</v>
      </c>
      <c r="C77" s="28" t="s">
        <v>61</v>
      </c>
      <c r="D77" s="28" t="s">
        <v>64</v>
      </c>
      <c r="E77" s="29">
        <v>17908</v>
      </c>
      <c r="F77" s="30">
        <v>57422789.950000003</v>
      </c>
    </row>
    <row r="78" spans="2:6" x14ac:dyDescent="0.3">
      <c r="B78" s="28">
        <v>76</v>
      </c>
      <c r="C78" s="28" t="s">
        <v>61</v>
      </c>
      <c r="D78" s="28">
        <v>1</v>
      </c>
      <c r="E78" s="29">
        <v>220404</v>
      </c>
      <c r="F78" s="30">
        <v>349422539.95999998</v>
      </c>
    </row>
    <row r="79" spans="2:6" x14ac:dyDescent="0.3">
      <c r="B79" s="28">
        <v>76</v>
      </c>
      <c r="C79" s="28" t="s">
        <v>61</v>
      </c>
      <c r="D79" s="28">
        <v>2</v>
      </c>
      <c r="E79" s="29">
        <v>260994</v>
      </c>
      <c r="F79" s="30">
        <v>505777067.24000001</v>
      </c>
    </row>
    <row r="80" spans="2:6" x14ac:dyDescent="0.3">
      <c r="B80" s="28">
        <v>76</v>
      </c>
      <c r="C80" s="28" t="s">
        <v>61</v>
      </c>
      <c r="D80" s="28">
        <v>3</v>
      </c>
      <c r="E80" s="29">
        <v>135808</v>
      </c>
      <c r="F80" s="30">
        <v>357548938.43000001</v>
      </c>
    </row>
    <row r="81" spans="2:6" x14ac:dyDescent="0.3">
      <c r="B81" s="28">
        <v>76</v>
      </c>
      <c r="C81" s="28" t="s">
        <v>61</v>
      </c>
      <c r="D81" s="28">
        <v>4</v>
      </c>
      <c r="E81" s="29">
        <v>20280</v>
      </c>
      <c r="F81" s="30">
        <v>88915311.230000004</v>
      </c>
    </row>
    <row r="82" spans="2:6" x14ac:dyDescent="0.3">
      <c r="B82" s="28">
        <v>84</v>
      </c>
      <c r="C82" s="28" t="s">
        <v>61</v>
      </c>
      <c r="D82" s="28">
        <v>1</v>
      </c>
      <c r="E82" s="29">
        <v>82622</v>
      </c>
      <c r="F82" s="30">
        <v>127519075.03</v>
      </c>
    </row>
    <row r="83" spans="2:6" x14ac:dyDescent="0.3">
      <c r="B83" s="28">
        <v>84</v>
      </c>
      <c r="C83" s="28" t="s">
        <v>61</v>
      </c>
      <c r="D83" s="28">
        <v>2</v>
      </c>
      <c r="E83" s="29">
        <v>159428</v>
      </c>
      <c r="F83" s="30">
        <v>300095370.58999997</v>
      </c>
    </row>
    <row r="84" spans="2:6" x14ac:dyDescent="0.3">
      <c r="B84" s="28">
        <v>84</v>
      </c>
      <c r="C84" s="28" t="s">
        <v>61</v>
      </c>
      <c r="D84" s="28">
        <v>3</v>
      </c>
      <c r="E84" s="29">
        <v>159817</v>
      </c>
      <c r="F84" s="30">
        <v>409149066.63</v>
      </c>
    </row>
    <row r="85" spans="2:6" x14ac:dyDescent="0.3">
      <c r="B85" s="28">
        <v>84</v>
      </c>
      <c r="C85" s="28" t="s">
        <v>61</v>
      </c>
      <c r="D85" s="28">
        <v>4</v>
      </c>
      <c r="E85" s="29">
        <v>19150</v>
      </c>
      <c r="F85" s="30">
        <v>81479930.420000002</v>
      </c>
    </row>
    <row r="86" spans="2:6" x14ac:dyDescent="0.3">
      <c r="B86" s="28">
        <v>102</v>
      </c>
      <c r="C86" s="28" t="s">
        <v>61</v>
      </c>
      <c r="D86" s="28">
        <v>1</v>
      </c>
      <c r="E86" s="29">
        <v>186199</v>
      </c>
      <c r="F86" s="30">
        <v>291329563.94</v>
      </c>
    </row>
    <row r="87" spans="2:6" x14ac:dyDescent="0.3">
      <c r="B87" s="28">
        <v>102</v>
      </c>
      <c r="C87" s="28" t="s">
        <v>61</v>
      </c>
      <c r="D87" s="28">
        <v>2</v>
      </c>
      <c r="E87" s="29">
        <v>278283</v>
      </c>
      <c r="F87" s="30">
        <v>531038271.54000002</v>
      </c>
    </row>
    <row r="88" spans="2:6" x14ac:dyDescent="0.3">
      <c r="B88" s="28">
        <v>102</v>
      </c>
      <c r="C88" s="28" t="s">
        <v>61</v>
      </c>
      <c r="D88" s="28">
        <v>3</v>
      </c>
      <c r="E88" s="29">
        <v>103821</v>
      </c>
      <c r="F88" s="30">
        <v>269760835.08999997</v>
      </c>
    </row>
    <row r="89" spans="2:6" x14ac:dyDescent="0.3">
      <c r="B89" s="28">
        <v>106</v>
      </c>
      <c r="C89" s="28" t="s">
        <v>61</v>
      </c>
      <c r="D89" s="28">
        <v>1</v>
      </c>
      <c r="E89" s="29">
        <v>291136</v>
      </c>
      <c r="F89" s="30">
        <v>454693510.43000001</v>
      </c>
    </row>
    <row r="90" spans="2:6" x14ac:dyDescent="0.3">
      <c r="B90" s="28">
        <v>106</v>
      </c>
      <c r="C90" s="28" t="s">
        <v>61</v>
      </c>
      <c r="D90" s="28">
        <v>2</v>
      </c>
      <c r="E90" s="29">
        <v>463938</v>
      </c>
      <c r="F90" s="30">
        <v>883961081.63</v>
      </c>
    </row>
    <row r="91" spans="2:6" x14ac:dyDescent="0.3">
      <c r="B91" s="28">
        <v>106</v>
      </c>
      <c r="C91" s="28" t="s">
        <v>61</v>
      </c>
      <c r="D91" s="28">
        <v>3</v>
      </c>
      <c r="E91" s="29">
        <v>450143</v>
      </c>
      <c r="F91" s="30">
        <v>1166500295.4400001</v>
      </c>
    </row>
    <row r="92" spans="2:6" x14ac:dyDescent="0.3">
      <c r="B92" s="28">
        <v>106</v>
      </c>
      <c r="C92" s="28" t="s">
        <v>61</v>
      </c>
      <c r="D92" s="28">
        <v>4</v>
      </c>
      <c r="E92" s="29">
        <v>182989</v>
      </c>
      <c r="F92" s="30">
        <v>787760886.36000001</v>
      </c>
    </row>
    <row r="93" spans="2:6" x14ac:dyDescent="0.3">
      <c r="B93" s="28">
        <v>107</v>
      </c>
      <c r="C93" s="28" t="s">
        <v>61</v>
      </c>
      <c r="D93" s="28">
        <v>1</v>
      </c>
      <c r="E93" s="29">
        <v>184317</v>
      </c>
      <c r="F93" s="30">
        <v>284590513.26999998</v>
      </c>
    </row>
    <row r="94" spans="2:6" x14ac:dyDescent="0.3">
      <c r="B94" s="28">
        <v>107</v>
      </c>
      <c r="C94" s="28" t="s">
        <v>61</v>
      </c>
      <c r="D94" s="28">
        <v>2</v>
      </c>
      <c r="E94" s="29">
        <v>220436</v>
      </c>
      <c r="F94" s="30">
        <v>415091428.81</v>
      </c>
    </row>
    <row r="95" spans="2:6" x14ac:dyDescent="0.3">
      <c r="B95" s="28">
        <v>107</v>
      </c>
      <c r="C95" s="28" t="s">
        <v>61</v>
      </c>
      <c r="D95" s="28">
        <v>3</v>
      </c>
      <c r="E95" s="29">
        <v>184083</v>
      </c>
      <c r="F95" s="30">
        <v>471519675.38</v>
      </c>
    </row>
    <row r="96" spans="2:6" x14ac:dyDescent="0.3">
      <c r="B96" s="28">
        <v>107</v>
      </c>
      <c r="C96" s="28" t="s">
        <v>61</v>
      </c>
      <c r="D96" s="28">
        <v>4</v>
      </c>
      <c r="E96" s="29">
        <v>61917</v>
      </c>
      <c r="F96" s="30">
        <v>263541736.43000001</v>
      </c>
    </row>
    <row r="97" spans="2:6" x14ac:dyDescent="0.3">
      <c r="B97" s="28">
        <v>107</v>
      </c>
      <c r="C97" s="28" t="s">
        <v>61</v>
      </c>
      <c r="D97" s="28" t="s">
        <v>79</v>
      </c>
      <c r="E97" s="29">
        <v>5650</v>
      </c>
      <c r="F97" s="30">
        <v>12460339.6</v>
      </c>
    </row>
    <row r="98" spans="2:6" x14ac:dyDescent="0.3">
      <c r="B98" s="28">
        <v>108</v>
      </c>
      <c r="C98" s="28" t="s">
        <v>61</v>
      </c>
      <c r="D98" s="28">
        <v>1</v>
      </c>
      <c r="E98" s="29">
        <v>118792</v>
      </c>
      <c r="F98" s="30">
        <v>188669657.5</v>
      </c>
    </row>
    <row r="99" spans="2:6" x14ac:dyDescent="0.3">
      <c r="B99" s="28">
        <v>108</v>
      </c>
      <c r="C99" s="28" t="s">
        <v>61</v>
      </c>
      <c r="D99" s="28">
        <v>2</v>
      </c>
      <c r="E99" s="29">
        <v>194751</v>
      </c>
      <c r="F99" s="30">
        <v>378068788.56999999</v>
      </c>
    </row>
    <row r="100" spans="2:6" x14ac:dyDescent="0.3">
      <c r="B100" s="28">
        <v>108</v>
      </c>
      <c r="C100" s="28" t="s">
        <v>61</v>
      </c>
      <c r="D100" s="28">
        <v>3</v>
      </c>
      <c r="E100" s="29">
        <v>168925</v>
      </c>
      <c r="F100" s="30">
        <v>446067666.75999999</v>
      </c>
    </row>
    <row r="101" spans="2:6" x14ac:dyDescent="0.3">
      <c r="B101" s="28">
        <v>108</v>
      </c>
      <c r="C101" s="28" t="s">
        <v>61</v>
      </c>
      <c r="D101" s="28">
        <v>4</v>
      </c>
      <c r="E101" s="29">
        <v>48547</v>
      </c>
      <c r="F101" s="30">
        <v>212785748.22999999</v>
      </c>
    </row>
    <row r="102" spans="2:6" x14ac:dyDescent="0.3">
      <c r="B102" s="28">
        <v>109</v>
      </c>
      <c r="C102" s="28" t="s">
        <v>61</v>
      </c>
      <c r="D102" s="28">
        <v>1</v>
      </c>
      <c r="E102" s="29">
        <v>120568</v>
      </c>
      <c r="F102" s="30">
        <v>198777600.81</v>
      </c>
    </row>
    <row r="103" spans="2:6" x14ac:dyDescent="0.3">
      <c r="B103" s="28">
        <v>109</v>
      </c>
      <c r="C103" s="28" t="s">
        <v>61</v>
      </c>
      <c r="D103" s="28">
        <v>2</v>
      </c>
      <c r="E103" s="29">
        <v>192048</v>
      </c>
      <c r="F103" s="30">
        <v>385834700.47000003</v>
      </c>
    </row>
    <row r="104" spans="2:6" x14ac:dyDescent="0.3">
      <c r="B104" s="28">
        <v>109</v>
      </c>
      <c r="C104" s="28" t="s">
        <v>61</v>
      </c>
      <c r="D104" s="28">
        <v>3</v>
      </c>
      <c r="E104" s="29">
        <v>198868</v>
      </c>
      <c r="F104" s="30">
        <v>544824473.20000005</v>
      </c>
    </row>
    <row r="105" spans="2:6" x14ac:dyDescent="0.3">
      <c r="B105" s="28">
        <v>109</v>
      </c>
      <c r="C105" s="28" t="s">
        <v>61</v>
      </c>
      <c r="D105" s="28">
        <v>4</v>
      </c>
      <c r="E105" s="29">
        <v>62351</v>
      </c>
      <c r="F105" s="30">
        <v>284506596</v>
      </c>
    </row>
    <row r="106" spans="2:6" x14ac:dyDescent="0.3">
      <c r="B106" s="28">
        <v>109</v>
      </c>
      <c r="C106" s="28" t="s">
        <v>61</v>
      </c>
      <c r="D106" s="28" t="s">
        <v>90</v>
      </c>
      <c r="E106" s="29">
        <v>4</v>
      </c>
      <c r="F106" s="30">
        <v>9233.6</v>
      </c>
    </row>
    <row r="107" spans="2:6" x14ac:dyDescent="0.3">
      <c r="B107" s="28">
        <v>115</v>
      </c>
      <c r="C107" s="28" t="s">
        <v>61</v>
      </c>
      <c r="D107" s="28">
        <v>1</v>
      </c>
      <c r="E107" s="29">
        <v>178712</v>
      </c>
      <c r="F107" s="30">
        <v>282389857.72000003</v>
      </c>
    </row>
    <row r="108" spans="2:6" x14ac:dyDescent="0.3">
      <c r="B108" s="28">
        <v>115</v>
      </c>
      <c r="C108" s="28" t="s">
        <v>61</v>
      </c>
      <c r="D108" s="28">
        <v>2</v>
      </c>
      <c r="E108" s="29">
        <v>209090</v>
      </c>
      <c r="F108" s="30">
        <v>403391892.45999998</v>
      </c>
    </row>
    <row r="109" spans="2:6" x14ac:dyDescent="0.3">
      <c r="B109" s="28">
        <v>115</v>
      </c>
      <c r="C109" s="28" t="s">
        <v>61</v>
      </c>
      <c r="D109" s="28">
        <v>3</v>
      </c>
      <c r="E109" s="29">
        <v>142421</v>
      </c>
      <c r="F109" s="30">
        <v>373785230.89999998</v>
      </c>
    </row>
    <row r="110" spans="2:6" x14ac:dyDescent="0.3">
      <c r="B110" s="28">
        <v>115</v>
      </c>
      <c r="C110" s="28" t="s">
        <v>61</v>
      </c>
      <c r="D110" s="28">
        <v>4</v>
      </c>
      <c r="E110" s="29">
        <v>31592</v>
      </c>
      <c r="F110" s="30">
        <v>137561133.24000001</v>
      </c>
    </row>
    <row r="111" spans="2:6" x14ac:dyDescent="0.3">
      <c r="B111" s="28">
        <v>118</v>
      </c>
      <c r="C111" s="28" t="s">
        <v>61</v>
      </c>
      <c r="D111" s="28">
        <v>1</v>
      </c>
      <c r="E111" s="29">
        <v>161299</v>
      </c>
      <c r="F111" s="30">
        <v>250566258.27000001</v>
      </c>
    </row>
    <row r="112" spans="2:6" x14ac:dyDescent="0.3">
      <c r="B112" s="28">
        <v>118</v>
      </c>
      <c r="C112" s="28" t="s">
        <v>61</v>
      </c>
      <c r="D112" s="28">
        <v>2</v>
      </c>
      <c r="E112" s="29">
        <v>263502</v>
      </c>
      <c r="F112" s="30">
        <v>499058990.18000001</v>
      </c>
    </row>
    <row r="113" spans="2:6" x14ac:dyDescent="0.3">
      <c r="B113" s="28">
        <v>118</v>
      </c>
      <c r="C113" s="28" t="s">
        <v>61</v>
      </c>
      <c r="D113" s="28">
        <v>3</v>
      </c>
      <c r="E113" s="29">
        <v>196031</v>
      </c>
      <c r="F113" s="30">
        <v>504844384.07999998</v>
      </c>
    </row>
    <row r="114" spans="2:6" x14ac:dyDescent="0.3">
      <c r="B114" s="28">
        <v>118</v>
      </c>
      <c r="C114" s="28" t="s">
        <v>61</v>
      </c>
      <c r="D114" s="28">
        <v>4</v>
      </c>
      <c r="E114" s="29">
        <v>22443</v>
      </c>
      <c r="F114" s="30">
        <v>96265432.799999997</v>
      </c>
    </row>
    <row r="115" spans="2:6" x14ac:dyDescent="0.3">
      <c r="B115" s="28">
        <v>118</v>
      </c>
      <c r="C115" s="28" t="s">
        <v>61</v>
      </c>
      <c r="D115" s="28" t="s">
        <v>99</v>
      </c>
      <c r="E115" s="29">
        <v>4486</v>
      </c>
      <c r="F115" s="30">
        <v>9417838.7599999998</v>
      </c>
    </row>
    <row r="116" spans="2:6" x14ac:dyDescent="0.3">
      <c r="B116" s="28">
        <v>132</v>
      </c>
      <c r="C116" s="28" t="s">
        <v>61</v>
      </c>
      <c r="D116" s="28">
        <v>1</v>
      </c>
      <c r="E116" s="29">
        <v>461766</v>
      </c>
      <c r="F116" s="30">
        <v>714162216.16999996</v>
      </c>
    </row>
    <row r="117" spans="2:6" x14ac:dyDescent="0.3">
      <c r="B117" s="28">
        <v>132</v>
      </c>
      <c r="C117" s="28" t="s">
        <v>61</v>
      </c>
      <c r="D117" s="28">
        <v>2</v>
      </c>
      <c r="E117" s="29">
        <v>464132</v>
      </c>
      <c r="F117" s="30">
        <v>875416538.08000004</v>
      </c>
    </row>
    <row r="118" spans="2:6" x14ac:dyDescent="0.3">
      <c r="B118" s="28">
        <v>132</v>
      </c>
      <c r="C118" s="28" t="s">
        <v>61</v>
      </c>
      <c r="D118" s="28">
        <v>3</v>
      </c>
      <c r="E118" s="29">
        <v>292334</v>
      </c>
      <c r="F118" s="30">
        <v>749904823.82000005</v>
      </c>
    </row>
    <row r="119" spans="2:6" x14ac:dyDescent="0.3">
      <c r="B119" s="28">
        <v>132</v>
      </c>
      <c r="C119" s="28" t="s">
        <v>61</v>
      </c>
      <c r="D119" s="28">
        <v>4</v>
      </c>
      <c r="E119" s="29">
        <v>12029</v>
      </c>
      <c r="F119" s="30">
        <v>51279169.899999999</v>
      </c>
    </row>
    <row r="120" spans="2:6" x14ac:dyDescent="0.3">
      <c r="B120" s="28">
        <v>151</v>
      </c>
      <c r="C120" s="28" t="s">
        <v>61</v>
      </c>
      <c r="D120" s="28">
        <v>1</v>
      </c>
      <c r="E120" s="29">
        <v>217284</v>
      </c>
      <c r="F120" s="30">
        <v>427698783.62</v>
      </c>
    </row>
    <row r="121" spans="2:6" x14ac:dyDescent="0.3">
      <c r="B121" s="28">
        <v>151</v>
      </c>
      <c r="C121" s="28" t="s">
        <v>61</v>
      </c>
      <c r="D121" s="28">
        <v>2</v>
      </c>
      <c r="E121" s="29">
        <v>388513</v>
      </c>
      <c r="F121" s="30">
        <v>932640219.99000001</v>
      </c>
    </row>
    <row r="122" spans="2:6" x14ac:dyDescent="0.3">
      <c r="B122" s="28">
        <v>151</v>
      </c>
      <c r="C122" s="28" t="s">
        <v>61</v>
      </c>
      <c r="D122" s="28">
        <v>3</v>
      </c>
      <c r="E122" s="29">
        <v>270461</v>
      </c>
      <c r="F122" s="30">
        <v>883012432.15999997</v>
      </c>
    </row>
    <row r="123" spans="2:6" x14ac:dyDescent="0.3">
      <c r="B123" s="28">
        <v>151</v>
      </c>
      <c r="C123" s="28" t="s">
        <v>61</v>
      </c>
      <c r="D123" s="28">
        <v>4</v>
      </c>
      <c r="E123" s="29">
        <v>55289</v>
      </c>
      <c r="F123" s="30">
        <v>299975334.93000001</v>
      </c>
    </row>
    <row r="124" spans="2:6" x14ac:dyDescent="0.3">
      <c r="B124" s="28">
        <v>151</v>
      </c>
      <c r="C124" s="28" t="s">
        <v>61</v>
      </c>
      <c r="D124" s="28" t="s">
        <v>100</v>
      </c>
      <c r="E124" s="29">
        <v>68</v>
      </c>
      <c r="F124" s="30">
        <v>185654.85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84099-544B-418A-ABF4-4E75D111096E}">
  <dimension ref="B2:F253"/>
  <sheetViews>
    <sheetView showGridLines="0" workbookViewId="0"/>
  </sheetViews>
  <sheetFormatPr baseColWidth="10" defaultRowHeight="14.4" x14ac:dyDescent="0.3"/>
  <cols>
    <col min="1" max="1" width="4.6640625" customWidth="1"/>
    <col min="2" max="2" width="10.77734375" bestFit="1" customWidth="1"/>
    <col min="3" max="3" width="14.109375" bestFit="1" customWidth="1"/>
    <col min="4" max="4" width="10.77734375" bestFit="1" customWidth="1"/>
    <col min="5" max="5" width="16.109375" bestFit="1" customWidth="1"/>
    <col min="6" max="6" width="27.109375" style="57" bestFit="1" customWidth="1"/>
  </cols>
  <sheetData>
    <row r="2" spans="2:6" ht="15.6" x14ac:dyDescent="0.3">
      <c r="B2" s="35" t="s">
        <v>4</v>
      </c>
      <c r="C2" s="35" t="s">
        <v>58</v>
      </c>
      <c r="D2" s="36" t="s">
        <v>52</v>
      </c>
      <c r="E2" s="37" t="s">
        <v>59</v>
      </c>
      <c r="F2" s="55" t="s">
        <v>107</v>
      </c>
    </row>
    <row r="3" spans="2:6" x14ac:dyDescent="0.3">
      <c r="B3" s="38">
        <v>4</v>
      </c>
      <c r="C3" s="38">
        <v>1</v>
      </c>
      <c r="D3" s="39">
        <v>1405.99</v>
      </c>
      <c r="E3" s="29">
        <v>10014</v>
      </c>
      <c r="F3" s="56" t="s">
        <v>101</v>
      </c>
    </row>
    <row r="4" spans="2:6" x14ac:dyDescent="0.3">
      <c r="B4" s="38">
        <v>4</v>
      </c>
      <c r="C4" s="38">
        <v>1</v>
      </c>
      <c r="D4" s="39">
        <v>1546.5889999999999</v>
      </c>
      <c r="E4" s="29">
        <v>160</v>
      </c>
      <c r="F4" s="56" t="s">
        <v>102</v>
      </c>
    </row>
    <row r="5" spans="2:6" x14ac:dyDescent="0.3">
      <c r="B5" s="38">
        <v>4</v>
      </c>
      <c r="C5" s="38">
        <v>1</v>
      </c>
      <c r="D5" s="39">
        <v>1546.5889999999999</v>
      </c>
      <c r="E5" s="29">
        <v>209890</v>
      </c>
      <c r="F5" s="56" t="s">
        <v>103</v>
      </c>
    </row>
    <row r="6" spans="2:6" x14ac:dyDescent="0.3">
      <c r="B6" s="38">
        <v>4</v>
      </c>
      <c r="C6" s="38">
        <v>2</v>
      </c>
      <c r="D6" s="39">
        <v>1714.67</v>
      </c>
      <c r="E6" s="29">
        <v>7550</v>
      </c>
      <c r="F6" s="56" t="s">
        <v>101</v>
      </c>
    </row>
    <row r="7" spans="2:6" x14ac:dyDescent="0.3">
      <c r="B7" s="38">
        <v>4</v>
      </c>
      <c r="C7" s="38">
        <v>2</v>
      </c>
      <c r="D7" s="39">
        <v>1886.1369999999999</v>
      </c>
      <c r="E7" s="29">
        <v>186</v>
      </c>
      <c r="F7" s="56" t="s">
        <v>102</v>
      </c>
    </row>
    <row r="8" spans="2:6" x14ac:dyDescent="0.3">
      <c r="B8" s="38">
        <v>4</v>
      </c>
      <c r="C8" s="38">
        <v>2</v>
      </c>
      <c r="D8" s="39">
        <v>1886.1369999999999</v>
      </c>
      <c r="E8" s="29">
        <v>132305</v>
      </c>
      <c r="F8" s="56" t="s">
        <v>103</v>
      </c>
    </row>
    <row r="9" spans="2:6" x14ac:dyDescent="0.3">
      <c r="B9" s="38">
        <v>4</v>
      </c>
      <c r="C9" s="38">
        <v>3</v>
      </c>
      <c r="D9" s="39">
        <v>2332.0300000000002</v>
      </c>
      <c r="E9" s="29">
        <v>5735</v>
      </c>
      <c r="F9" s="56" t="s">
        <v>101</v>
      </c>
    </row>
    <row r="10" spans="2:6" x14ac:dyDescent="0.3">
      <c r="B10" s="38">
        <v>4</v>
      </c>
      <c r="C10" s="38">
        <v>3</v>
      </c>
      <c r="D10" s="39">
        <v>2565.2330000000002</v>
      </c>
      <c r="E10" s="29">
        <v>377</v>
      </c>
      <c r="F10" s="56" t="s">
        <v>102</v>
      </c>
    </row>
    <row r="11" spans="2:6" x14ac:dyDescent="0.3">
      <c r="B11" s="38">
        <v>4</v>
      </c>
      <c r="C11" s="38">
        <v>3</v>
      </c>
      <c r="D11" s="39">
        <v>2565.2330000000002</v>
      </c>
      <c r="E11" s="29">
        <v>104063</v>
      </c>
      <c r="F11" s="56" t="s">
        <v>103</v>
      </c>
    </row>
    <row r="12" spans="2:6" x14ac:dyDescent="0.3">
      <c r="B12" s="38">
        <v>4</v>
      </c>
      <c r="C12" s="38">
        <v>4</v>
      </c>
      <c r="D12" s="39">
        <v>3875.42</v>
      </c>
      <c r="E12" s="29">
        <v>2791</v>
      </c>
      <c r="F12" s="56" t="s">
        <v>101</v>
      </c>
    </row>
    <row r="13" spans="2:6" x14ac:dyDescent="0.3">
      <c r="B13" s="38">
        <v>4</v>
      </c>
      <c r="C13" s="38">
        <v>4</v>
      </c>
      <c r="D13" s="39">
        <v>4262.9620000000004</v>
      </c>
      <c r="E13" s="29">
        <v>41</v>
      </c>
      <c r="F13" s="56" t="s">
        <v>102</v>
      </c>
    </row>
    <row r="14" spans="2:6" x14ac:dyDescent="0.3">
      <c r="B14" s="38">
        <v>4</v>
      </c>
      <c r="C14" s="38">
        <v>4</v>
      </c>
      <c r="D14" s="39">
        <v>4262.9620000000004</v>
      </c>
      <c r="E14" s="29">
        <v>52655</v>
      </c>
      <c r="F14" s="56" t="s">
        <v>103</v>
      </c>
    </row>
    <row r="15" spans="2:6" x14ac:dyDescent="0.3">
      <c r="B15" s="38">
        <v>4</v>
      </c>
      <c r="C15" s="38" t="s">
        <v>95</v>
      </c>
      <c r="D15" s="39">
        <v>1942.8733999999999</v>
      </c>
      <c r="E15" s="29">
        <v>104</v>
      </c>
      <c r="F15" s="56" t="s">
        <v>101</v>
      </c>
    </row>
    <row r="16" spans="2:6" x14ac:dyDescent="0.3">
      <c r="B16" s="38">
        <v>4</v>
      </c>
      <c r="C16" s="38" t="s">
        <v>95</v>
      </c>
      <c r="D16" s="39">
        <v>2137.1607399999998</v>
      </c>
      <c r="E16" s="29">
        <v>3508</v>
      </c>
      <c r="F16" s="56" t="s">
        <v>103</v>
      </c>
    </row>
    <row r="17" spans="2:6" x14ac:dyDescent="0.3">
      <c r="B17" s="38">
        <v>7</v>
      </c>
      <c r="C17" s="38">
        <v>1</v>
      </c>
      <c r="D17" s="39">
        <v>1546.5889999999999</v>
      </c>
      <c r="E17" s="29">
        <v>97222</v>
      </c>
      <c r="F17" s="56" t="s">
        <v>103</v>
      </c>
    </row>
    <row r="18" spans="2:6" x14ac:dyDescent="0.3">
      <c r="B18" s="38">
        <v>7</v>
      </c>
      <c r="C18" s="38">
        <v>1</v>
      </c>
      <c r="D18" s="39">
        <v>1968.386</v>
      </c>
      <c r="E18" s="29">
        <v>9262</v>
      </c>
      <c r="F18" s="56" t="s">
        <v>104</v>
      </c>
    </row>
    <row r="19" spans="2:6" x14ac:dyDescent="0.3">
      <c r="B19" s="38">
        <v>7</v>
      </c>
      <c r="C19" s="38">
        <v>2</v>
      </c>
      <c r="D19" s="39">
        <v>1886.1369999999999</v>
      </c>
      <c r="E19" s="29">
        <v>126939</v>
      </c>
      <c r="F19" s="56" t="s">
        <v>103</v>
      </c>
    </row>
    <row r="20" spans="2:6" x14ac:dyDescent="0.3">
      <c r="B20" s="38">
        <v>7</v>
      </c>
      <c r="C20" s="38">
        <v>2</v>
      </c>
      <c r="D20" s="39">
        <v>2400.538</v>
      </c>
      <c r="E20" s="29">
        <v>12293</v>
      </c>
      <c r="F20" s="56" t="s">
        <v>104</v>
      </c>
    </row>
    <row r="21" spans="2:6" x14ac:dyDescent="0.3">
      <c r="B21" s="38">
        <v>7</v>
      </c>
      <c r="C21" s="38">
        <v>3</v>
      </c>
      <c r="D21" s="39">
        <v>2565.2330000000002</v>
      </c>
      <c r="E21" s="29">
        <v>83118</v>
      </c>
      <c r="F21" s="56" t="s">
        <v>103</v>
      </c>
    </row>
    <row r="22" spans="2:6" x14ac:dyDescent="0.3">
      <c r="B22" s="38">
        <v>7</v>
      </c>
      <c r="C22" s="38">
        <v>3</v>
      </c>
      <c r="D22" s="39">
        <v>3264.8420000000001</v>
      </c>
      <c r="E22" s="29">
        <v>7829</v>
      </c>
      <c r="F22" s="56" t="s">
        <v>104</v>
      </c>
    </row>
    <row r="23" spans="2:6" x14ac:dyDescent="0.3">
      <c r="B23" s="38">
        <v>7</v>
      </c>
      <c r="C23" s="38">
        <v>4</v>
      </c>
      <c r="D23" s="39">
        <v>4262.9620000000004</v>
      </c>
      <c r="E23" s="29">
        <v>16918</v>
      </c>
      <c r="F23" s="56" t="s">
        <v>103</v>
      </c>
    </row>
    <row r="24" spans="2:6" x14ac:dyDescent="0.3">
      <c r="B24" s="38">
        <v>7</v>
      </c>
      <c r="C24" s="38">
        <v>4</v>
      </c>
      <c r="D24" s="39">
        <v>5425.5879999999997</v>
      </c>
      <c r="E24" s="29">
        <v>1807</v>
      </c>
      <c r="F24" s="56" t="s">
        <v>104</v>
      </c>
    </row>
    <row r="25" spans="2:6" x14ac:dyDescent="0.3">
      <c r="B25" s="38">
        <v>7</v>
      </c>
      <c r="C25" s="38" t="s">
        <v>96</v>
      </c>
      <c r="D25" s="39">
        <v>2083.41815</v>
      </c>
      <c r="E25" s="29">
        <v>4274</v>
      </c>
      <c r="F25" s="56" t="s">
        <v>103</v>
      </c>
    </row>
    <row r="26" spans="2:6" x14ac:dyDescent="0.3">
      <c r="B26" s="38">
        <v>7</v>
      </c>
      <c r="C26" s="38" t="s">
        <v>96</v>
      </c>
      <c r="D26" s="39">
        <v>2651.6230999999998</v>
      </c>
      <c r="E26" s="29">
        <v>454</v>
      </c>
      <c r="F26" s="56" t="s">
        <v>104</v>
      </c>
    </row>
    <row r="27" spans="2:6" x14ac:dyDescent="0.3">
      <c r="B27" s="38">
        <v>12</v>
      </c>
      <c r="C27" s="38">
        <v>1</v>
      </c>
      <c r="D27" s="39">
        <v>1405.99</v>
      </c>
      <c r="E27" s="29">
        <v>33246</v>
      </c>
      <c r="F27" s="56" t="s">
        <v>101</v>
      </c>
    </row>
    <row r="28" spans="2:6" x14ac:dyDescent="0.3">
      <c r="B28" s="38">
        <v>12</v>
      </c>
      <c r="C28" s="38">
        <v>1</v>
      </c>
      <c r="D28" s="39">
        <v>1546.5889999999999</v>
      </c>
      <c r="E28" s="29">
        <v>421136</v>
      </c>
      <c r="F28" s="56" t="s">
        <v>103</v>
      </c>
    </row>
    <row r="29" spans="2:6" x14ac:dyDescent="0.3">
      <c r="B29" s="38">
        <v>12</v>
      </c>
      <c r="C29" s="38">
        <v>1</v>
      </c>
      <c r="D29" s="39">
        <v>1968.386</v>
      </c>
      <c r="E29" s="29">
        <v>6253</v>
      </c>
      <c r="F29" s="56" t="s">
        <v>104</v>
      </c>
    </row>
    <row r="30" spans="2:6" x14ac:dyDescent="0.3">
      <c r="B30" s="38">
        <v>12</v>
      </c>
      <c r="C30" s="38">
        <v>2</v>
      </c>
      <c r="D30" s="39">
        <v>1714.67</v>
      </c>
      <c r="E30" s="29">
        <v>53040</v>
      </c>
      <c r="F30" s="56" t="s">
        <v>101</v>
      </c>
    </row>
    <row r="31" spans="2:6" x14ac:dyDescent="0.3">
      <c r="B31" s="38">
        <v>12</v>
      </c>
      <c r="C31" s="38">
        <v>2</v>
      </c>
      <c r="D31" s="39">
        <v>1886.1369999999999</v>
      </c>
      <c r="E31" s="29">
        <v>444831</v>
      </c>
      <c r="F31" s="56" t="s">
        <v>103</v>
      </c>
    </row>
    <row r="32" spans="2:6" x14ac:dyDescent="0.3">
      <c r="B32" s="38">
        <v>12</v>
      </c>
      <c r="C32" s="38">
        <v>2</v>
      </c>
      <c r="D32" s="39">
        <v>2400.538</v>
      </c>
      <c r="E32" s="29">
        <v>7018</v>
      </c>
      <c r="F32" s="56" t="s">
        <v>104</v>
      </c>
    </row>
    <row r="33" spans="2:6" x14ac:dyDescent="0.3">
      <c r="B33" s="38">
        <v>12</v>
      </c>
      <c r="C33" s="38">
        <v>3</v>
      </c>
      <c r="D33" s="39">
        <v>2332.0300000000002</v>
      </c>
      <c r="E33" s="29">
        <v>21643</v>
      </c>
      <c r="F33" s="56" t="s">
        <v>101</v>
      </c>
    </row>
    <row r="34" spans="2:6" x14ac:dyDescent="0.3">
      <c r="B34" s="38">
        <v>12</v>
      </c>
      <c r="C34" s="38">
        <v>3</v>
      </c>
      <c r="D34" s="39">
        <v>2565.2330000000002</v>
      </c>
      <c r="E34" s="29">
        <v>202747</v>
      </c>
      <c r="F34" s="56" t="s">
        <v>103</v>
      </c>
    </row>
    <row r="35" spans="2:6" x14ac:dyDescent="0.3">
      <c r="B35" s="38">
        <v>12</v>
      </c>
      <c r="C35" s="38">
        <v>3</v>
      </c>
      <c r="D35" s="39">
        <v>3264.8420000000001</v>
      </c>
      <c r="E35" s="29">
        <v>3546</v>
      </c>
      <c r="F35" s="56" t="s">
        <v>104</v>
      </c>
    </row>
    <row r="36" spans="2:6" x14ac:dyDescent="0.3">
      <c r="B36" s="38">
        <v>25</v>
      </c>
      <c r="C36" s="38">
        <v>1</v>
      </c>
      <c r="D36" s="39">
        <v>1546.5889999999999</v>
      </c>
      <c r="E36" s="29">
        <v>91144</v>
      </c>
      <c r="F36" s="56" t="s">
        <v>103</v>
      </c>
    </row>
    <row r="37" spans="2:6" x14ac:dyDescent="0.3">
      <c r="B37" s="38">
        <v>25</v>
      </c>
      <c r="C37" s="38">
        <v>2</v>
      </c>
      <c r="D37" s="39">
        <v>1886.1369999999999</v>
      </c>
      <c r="E37" s="29">
        <v>111420</v>
      </c>
      <c r="F37" s="56" t="s">
        <v>103</v>
      </c>
    </row>
    <row r="38" spans="2:6" x14ac:dyDescent="0.3">
      <c r="B38" s="38">
        <v>25</v>
      </c>
      <c r="C38" s="38">
        <v>3</v>
      </c>
      <c r="D38" s="39">
        <v>2565.2330000000002</v>
      </c>
      <c r="E38" s="29">
        <v>138209</v>
      </c>
      <c r="F38" s="56" t="s">
        <v>103</v>
      </c>
    </row>
    <row r="39" spans="2:6" x14ac:dyDescent="0.3">
      <c r="B39" s="38">
        <v>25</v>
      </c>
      <c r="C39" s="38">
        <v>4</v>
      </c>
      <c r="D39" s="39">
        <v>4262.9620000000004</v>
      </c>
      <c r="E39" s="29">
        <v>36340</v>
      </c>
      <c r="F39" s="56" t="s">
        <v>103</v>
      </c>
    </row>
    <row r="40" spans="2:6" x14ac:dyDescent="0.3">
      <c r="B40" s="38">
        <v>26</v>
      </c>
      <c r="C40" s="38">
        <v>1</v>
      </c>
      <c r="D40" s="39">
        <v>1546.5889999999999</v>
      </c>
      <c r="E40" s="29">
        <v>191467</v>
      </c>
      <c r="F40" s="56" t="s">
        <v>103</v>
      </c>
    </row>
    <row r="41" spans="2:6" x14ac:dyDescent="0.3">
      <c r="B41" s="38">
        <v>26</v>
      </c>
      <c r="C41" s="38">
        <v>2</v>
      </c>
      <c r="D41" s="39">
        <v>1886.1369999999999</v>
      </c>
      <c r="E41" s="29">
        <v>347376</v>
      </c>
      <c r="F41" s="56" t="s">
        <v>103</v>
      </c>
    </row>
    <row r="42" spans="2:6" x14ac:dyDescent="0.3">
      <c r="B42" s="38">
        <v>26</v>
      </c>
      <c r="C42" s="38">
        <v>3</v>
      </c>
      <c r="D42" s="39">
        <v>2565.2330000000002</v>
      </c>
      <c r="E42" s="29">
        <v>166572</v>
      </c>
      <c r="F42" s="56" t="s">
        <v>103</v>
      </c>
    </row>
    <row r="43" spans="2:6" x14ac:dyDescent="0.3">
      <c r="B43" s="38">
        <v>26</v>
      </c>
      <c r="C43" s="38">
        <v>4</v>
      </c>
      <c r="D43" s="39">
        <v>4262.9620000000004</v>
      </c>
      <c r="E43" s="29">
        <v>6263</v>
      </c>
      <c r="F43" s="56" t="s">
        <v>103</v>
      </c>
    </row>
    <row r="44" spans="2:6" x14ac:dyDescent="0.3">
      <c r="B44" s="38">
        <v>34</v>
      </c>
      <c r="C44" s="38">
        <v>1</v>
      </c>
      <c r="D44" s="39">
        <v>1405.99</v>
      </c>
      <c r="E44" s="29">
        <v>15039</v>
      </c>
      <c r="F44" s="56" t="s">
        <v>101</v>
      </c>
    </row>
    <row r="45" spans="2:6" x14ac:dyDescent="0.3">
      <c r="B45" s="38">
        <v>34</v>
      </c>
      <c r="C45" s="38">
        <v>1</v>
      </c>
      <c r="D45" s="39">
        <v>1546.5889999999999</v>
      </c>
      <c r="E45" s="29">
        <v>21327</v>
      </c>
      <c r="F45" s="56" t="s">
        <v>102</v>
      </c>
    </row>
    <row r="46" spans="2:6" x14ac:dyDescent="0.3">
      <c r="B46" s="38">
        <v>34</v>
      </c>
      <c r="C46" s="38">
        <v>1</v>
      </c>
      <c r="D46" s="39">
        <v>1546.5889999999999</v>
      </c>
      <c r="E46" s="29">
        <v>204049</v>
      </c>
      <c r="F46" s="56" t="s">
        <v>103</v>
      </c>
    </row>
    <row r="47" spans="2:6" x14ac:dyDescent="0.3">
      <c r="B47" s="38">
        <v>34</v>
      </c>
      <c r="C47" s="38">
        <v>2</v>
      </c>
      <c r="D47" s="39">
        <v>1714.67</v>
      </c>
      <c r="E47" s="29">
        <v>23142</v>
      </c>
      <c r="F47" s="56" t="s">
        <v>101</v>
      </c>
    </row>
    <row r="48" spans="2:6" x14ac:dyDescent="0.3">
      <c r="B48" s="38">
        <v>34</v>
      </c>
      <c r="C48" s="38">
        <v>2</v>
      </c>
      <c r="D48" s="39">
        <v>1886.1369999999999</v>
      </c>
      <c r="E48" s="29">
        <v>32434</v>
      </c>
      <c r="F48" s="56" t="s">
        <v>102</v>
      </c>
    </row>
    <row r="49" spans="2:6" x14ac:dyDescent="0.3">
      <c r="B49" s="38">
        <v>34</v>
      </c>
      <c r="C49" s="38">
        <v>2</v>
      </c>
      <c r="D49" s="39">
        <v>1886.1369999999999</v>
      </c>
      <c r="E49" s="29">
        <v>296170</v>
      </c>
      <c r="F49" s="56" t="s">
        <v>103</v>
      </c>
    </row>
    <row r="50" spans="2:6" x14ac:dyDescent="0.3">
      <c r="B50" s="38">
        <v>34</v>
      </c>
      <c r="C50" s="38">
        <v>3</v>
      </c>
      <c r="D50" s="39">
        <v>2332.0300000000002</v>
      </c>
      <c r="E50" s="29">
        <v>35045</v>
      </c>
      <c r="F50" s="56" t="s">
        <v>101</v>
      </c>
    </row>
    <row r="51" spans="2:6" x14ac:dyDescent="0.3">
      <c r="B51" s="38">
        <v>34</v>
      </c>
      <c r="C51" s="38">
        <v>3</v>
      </c>
      <c r="D51" s="39">
        <v>2565.2330000000002</v>
      </c>
      <c r="E51" s="29">
        <v>53515</v>
      </c>
      <c r="F51" s="56" t="s">
        <v>102</v>
      </c>
    </row>
    <row r="52" spans="2:6" x14ac:dyDescent="0.3">
      <c r="B52" s="38">
        <v>34</v>
      </c>
      <c r="C52" s="38">
        <v>3</v>
      </c>
      <c r="D52" s="39">
        <v>2565.2330000000002</v>
      </c>
      <c r="E52" s="29">
        <v>451697</v>
      </c>
      <c r="F52" s="56" t="s">
        <v>103</v>
      </c>
    </row>
    <row r="53" spans="2:6" x14ac:dyDescent="0.3">
      <c r="B53" s="38">
        <v>34</v>
      </c>
      <c r="C53" s="38">
        <v>4</v>
      </c>
      <c r="D53" s="39">
        <v>3875.42</v>
      </c>
      <c r="E53" s="29">
        <v>1409</v>
      </c>
      <c r="F53" s="56" t="s">
        <v>101</v>
      </c>
    </row>
    <row r="54" spans="2:6" x14ac:dyDescent="0.3">
      <c r="B54" s="38">
        <v>34</v>
      </c>
      <c r="C54" s="38">
        <v>4</v>
      </c>
      <c r="D54" s="39">
        <v>4262.9620000000004</v>
      </c>
      <c r="E54" s="29">
        <v>7308</v>
      </c>
      <c r="F54" s="56" t="s">
        <v>102</v>
      </c>
    </row>
    <row r="55" spans="2:6" x14ac:dyDescent="0.3">
      <c r="B55" s="38">
        <v>34</v>
      </c>
      <c r="C55" s="38">
        <v>4</v>
      </c>
      <c r="D55" s="39">
        <v>4262.9620000000004</v>
      </c>
      <c r="E55" s="29">
        <v>18437</v>
      </c>
      <c r="F55" s="56" t="s">
        <v>103</v>
      </c>
    </row>
    <row r="56" spans="2:6" x14ac:dyDescent="0.3">
      <c r="B56" s="38">
        <v>34</v>
      </c>
      <c r="C56" s="38" t="s">
        <v>86</v>
      </c>
      <c r="D56" s="39">
        <v>1988.9046000000001</v>
      </c>
      <c r="E56" s="29">
        <v>1249</v>
      </c>
      <c r="F56" s="56" t="s">
        <v>101</v>
      </c>
    </row>
    <row r="57" spans="2:6" x14ac:dyDescent="0.3">
      <c r="B57" s="38">
        <v>34</v>
      </c>
      <c r="C57" s="38" t="s">
        <v>86</v>
      </c>
      <c r="D57" s="39">
        <v>2187.7950599999999</v>
      </c>
      <c r="E57" s="29">
        <v>2015</v>
      </c>
      <c r="F57" s="56" t="s">
        <v>102</v>
      </c>
    </row>
    <row r="58" spans="2:6" x14ac:dyDescent="0.3">
      <c r="B58" s="38">
        <v>34</v>
      </c>
      <c r="C58" s="38" t="s">
        <v>86</v>
      </c>
      <c r="D58" s="39">
        <v>2187.7950599999999</v>
      </c>
      <c r="E58" s="29">
        <v>12296</v>
      </c>
      <c r="F58" s="56" t="s">
        <v>103</v>
      </c>
    </row>
    <row r="59" spans="2:6" x14ac:dyDescent="0.3">
      <c r="B59" s="38">
        <v>39</v>
      </c>
      <c r="C59" s="38">
        <v>1</v>
      </c>
      <c r="D59" s="39">
        <v>1546.5889999999999</v>
      </c>
      <c r="E59" s="29">
        <v>314734</v>
      </c>
      <c r="F59" s="56" t="s">
        <v>103</v>
      </c>
    </row>
    <row r="60" spans="2:6" x14ac:dyDescent="0.3">
      <c r="B60" s="38">
        <v>39</v>
      </c>
      <c r="C60" s="38">
        <v>1</v>
      </c>
      <c r="D60" s="39">
        <v>1968.386</v>
      </c>
      <c r="E60" s="29">
        <v>12030</v>
      </c>
      <c r="F60" s="56" t="s">
        <v>104</v>
      </c>
    </row>
    <row r="61" spans="2:6" x14ac:dyDescent="0.3">
      <c r="B61" s="38">
        <v>39</v>
      </c>
      <c r="C61" s="38">
        <v>2</v>
      </c>
      <c r="D61" s="39">
        <v>1886.1369999999999</v>
      </c>
      <c r="E61" s="29">
        <v>544833</v>
      </c>
      <c r="F61" s="56" t="s">
        <v>103</v>
      </c>
    </row>
    <row r="62" spans="2:6" x14ac:dyDescent="0.3">
      <c r="B62" s="38">
        <v>39</v>
      </c>
      <c r="C62" s="38">
        <v>2</v>
      </c>
      <c r="D62" s="39">
        <v>2400.538</v>
      </c>
      <c r="E62" s="29">
        <v>21092</v>
      </c>
      <c r="F62" s="56" t="s">
        <v>104</v>
      </c>
    </row>
    <row r="63" spans="2:6" x14ac:dyDescent="0.3">
      <c r="B63" s="38">
        <v>39</v>
      </c>
      <c r="C63" s="38">
        <v>3</v>
      </c>
      <c r="D63" s="39">
        <v>2565.2330000000002</v>
      </c>
      <c r="E63" s="29">
        <v>388855</v>
      </c>
      <c r="F63" s="56" t="s">
        <v>103</v>
      </c>
    </row>
    <row r="64" spans="2:6" x14ac:dyDescent="0.3">
      <c r="B64" s="38">
        <v>39</v>
      </c>
      <c r="C64" s="38">
        <v>3</v>
      </c>
      <c r="D64" s="39">
        <v>3264.8420000000001</v>
      </c>
      <c r="E64" s="29">
        <v>15787</v>
      </c>
      <c r="F64" s="56" t="s">
        <v>104</v>
      </c>
    </row>
    <row r="65" spans="2:6" x14ac:dyDescent="0.3">
      <c r="B65" s="38">
        <v>39</v>
      </c>
      <c r="C65" s="38">
        <v>4</v>
      </c>
      <c r="D65" s="39">
        <v>4262.9620000000004</v>
      </c>
      <c r="E65" s="29">
        <v>17151</v>
      </c>
      <c r="F65" s="56" t="s">
        <v>103</v>
      </c>
    </row>
    <row r="66" spans="2:6" x14ac:dyDescent="0.3">
      <c r="B66" s="38">
        <v>39</v>
      </c>
      <c r="C66" s="38">
        <v>4</v>
      </c>
      <c r="D66" s="39">
        <v>5425.5879999999997</v>
      </c>
      <c r="E66" s="29">
        <v>723</v>
      </c>
      <c r="F66" s="56" t="s">
        <v>104</v>
      </c>
    </row>
    <row r="67" spans="2:6" x14ac:dyDescent="0.3">
      <c r="B67" s="38">
        <v>42</v>
      </c>
      <c r="C67" s="38">
        <v>1</v>
      </c>
      <c r="D67" s="39">
        <v>1405.99</v>
      </c>
      <c r="E67" s="29">
        <v>12589</v>
      </c>
      <c r="F67" s="56" t="s">
        <v>101</v>
      </c>
    </row>
    <row r="68" spans="2:6" x14ac:dyDescent="0.3">
      <c r="B68" s="38">
        <v>42</v>
      </c>
      <c r="C68" s="38">
        <v>1</v>
      </c>
      <c r="D68" s="39">
        <v>1546.5889999999999</v>
      </c>
      <c r="E68" s="29">
        <v>104908</v>
      </c>
      <c r="F68" s="56" t="s">
        <v>103</v>
      </c>
    </row>
    <row r="69" spans="2:6" x14ac:dyDescent="0.3">
      <c r="B69" s="38">
        <v>42</v>
      </c>
      <c r="C69" s="38">
        <v>1</v>
      </c>
      <c r="D69" s="39">
        <v>1827.787</v>
      </c>
      <c r="E69" s="29">
        <v>9309</v>
      </c>
      <c r="F69" s="56" t="s">
        <v>105</v>
      </c>
    </row>
    <row r="70" spans="2:6" x14ac:dyDescent="0.3">
      <c r="B70" s="38">
        <v>42</v>
      </c>
      <c r="C70" s="38">
        <v>2</v>
      </c>
      <c r="D70" s="39">
        <v>1714.67</v>
      </c>
      <c r="E70" s="29">
        <v>25292</v>
      </c>
      <c r="F70" s="56" t="s">
        <v>101</v>
      </c>
    </row>
    <row r="71" spans="2:6" x14ac:dyDescent="0.3">
      <c r="B71" s="38">
        <v>42</v>
      </c>
      <c r="C71" s="38">
        <v>2</v>
      </c>
      <c r="D71" s="39">
        <v>1886.1369999999999</v>
      </c>
      <c r="E71" s="29">
        <v>206771</v>
      </c>
      <c r="F71" s="56" t="s">
        <v>103</v>
      </c>
    </row>
    <row r="72" spans="2:6" x14ac:dyDescent="0.3">
      <c r="B72" s="38">
        <v>42</v>
      </c>
      <c r="C72" s="38">
        <v>2</v>
      </c>
      <c r="D72" s="39">
        <v>2229.0709999999999</v>
      </c>
      <c r="E72" s="29">
        <v>18832</v>
      </c>
      <c r="F72" s="56" t="s">
        <v>105</v>
      </c>
    </row>
    <row r="73" spans="2:6" x14ac:dyDescent="0.3">
      <c r="B73" s="38">
        <v>42</v>
      </c>
      <c r="C73" s="38">
        <v>3</v>
      </c>
      <c r="D73" s="39">
        <v>2332.0300000000002</v>
      </c>
      <c r="E73" s="29">
        <v>25348</v>
      </c>
      <c r="F73" s="56" t="s">
        <v>101</v>
      </c>
    </row>
    <row r="74" spans="2:6" x14ac:dyDescent="0.3">
      <c r="B74" s="38">
        <v>42</v>
      </c>
      <c r="C74" s="38">
        <v>3</v>
      </c>
      <c r="D74" s="39">
        <v>2565.2330000000002</v>
      </c>
      <c r="E74" s="29">
        <v>193654</v>
      </c>
      <c r="F74" s="56" t="s">
        <v>103</v>
      </c>
    </row>
    <row r="75" spans="2:6" x14ac:dyDescent="0.3">
      <c r="B75" s="38">
        <v>42</v>
      </c>
      <c r="C75" s="38">
        <v>3</v>
      </c>
      <c r="D75" s="39">
        <v>3031.6390000000001</v>
      </c>
      <c r="E75" s="29">
        <v>19147</v>
      </c>
      <c r="F75" s="56" t="s">
        <v>105</v>
      </c>
    </row>
    <row r="76" spans="2:6" x14ac:dyDescent="0.3">
      <c r="B76" s="38">
        <v>42</v>
      </c>
      <c r="C76" s="38">
        <v>4</v>
      </c>
      <c r="D76" s="39">
        <v>3875.42</v>
      </c>
      <c r="E76" s="29">
        <v>6651</v>
      </c>
      <c r="F76" s="56" t="s">
        <v>101</v>
      </c>
    </row>
    <row r="77" spans="2:6" x14ac:dyDescent="0.3">
      <c r="B77" s="38">
        <v>42</v>
      </c>
      <c r="C77" s="38">
        <v>4</v>
      </c>
      <c r="D77" s="39">
        <v>4262.9620000000004</v>
      </c>
      <c r="E77" s="29">
        <v>48150</v>
      </c>
      <c r="F77" s="56" t="s">
        <v>103</v>
      </c>
    </row>
    <row r="78" spans="2:6" x14ac:dyDescent="0.3">
      <c r="B78" s="38">
        <v>42</v>
      </c>
      <c r="C78" s="38">
        <v>4</v>
      </c>
      <c r="D78" s="39">
        <v>5038.0460000000003</v>
      </c>
      <c r="E78" s="29">
        <v>5088</v>
      </c>
      <c r="F78" s="56" t="s">
        <v>105</v>
      </c>
    </row>
    <row r="79" spans="2:6" x14ac:dyDescent="0.3">
      <c r="B79" s="38">
        <v>44</v>
      </c>
      <c r="C79" s="38">
        <v>1</v>
      </c>
      <c r="D79" s="39">
        <v>1546.5889999999999</v>
      </c>
      <c r="E79" s="29">
        <v>143143</v>
      </c>
      <c r="F79" s="56" t="s">
        <v>103</v>
      </c>
    </row>
    <row r="80" spans="2:6" x14ac:dyDescent="0.3">
      <c r="B80" s="38">
        <v>44</v>
      </c>
      <c r="C80" s="38">
        <v>1</v>
      </c>
      <c r="D80" s="39">
        <v>1968.386</v>
      </c>
      <c r="E80" s="29">
        <v>38611</v>
      </c>
      <c r="F80" s="56" t="s">
        <v>104</v>
      </c>
    </row>
    <row r="81" spans="2:6" x14ac:dyDescent="0.3">
      <c r="B81" s="38">
        <v>44</v>
      </c>
      <c r="C81" s="38">
        <v>1</v>
      </c>
      <c r="D81" s="39">
        <v>2249.5839999999998</v>
      </c>
      <c r="E81" s="29">
        <v>2933</v>
      </c>
      <c r="F81" s="56" t="s">
        <v>106</v>
      </c>
    </row>
    <row r="82" spans="2:6" x14ac:dyDescent="0.3">
      <c r="B82" s="38">
        <v>44</v>
      </c>
      <c r="C82" s="38">
        <v>2</v>
      </c>
      <c r="D82" s="39">
        <v>1886.1369999999999</v>
      </c>
      <c r="E82" s="29">
        <v>185246</v>
      </c>
      <c r="F82" s="56" t="s">
        <v>103</v>
      </c>
    </row>
    <row r="83" spans="2:6" x14ac:dyDescent="0.3">
      <c r="B83" s="38">
        <v>44</v>
      </c>
      <c r="C83" s="38">
        <v>2</v>
      </c>
      <c r="D83" s="39">
        <v>2400.538</v>
      </c>
      <c r="E83" s="29">
        <v>52101</v>
      </c>
      <c r="F83" s="56" t="s">
        <v>104</v>
      </c>
    </row>
    <row r="84" spans="2:6" x14ac:dyDescent="0.3">
      <c r="B84" s="38">
        <v>44</v>
      </c>
      <c r="C84" s="38">
        <v>2</v>
      </c>
      <c r="D84" s="39">
        <v>2743.4720000000002</v>
      </c>
      <c r="E84" s="29">
        <v>3997</v>
      </c>
      <c r="F84" s="56" t="s">
        <v>106</v>
      </c>
    </row>
    <row r="85" spans="2:6" x14ac:dyDescent="0.3">
      <c r="B85" s="38">
        <v>44</v>
      </c>
      <c r="C85" s="38">
        <v>3</v>
      </c>
      <c r="D85" s="39">
        <v>2565.2330000000002</v>
      </c>
      <c r="E85" s="29">
        <v>137539</v>
      </c>
      <c r="F85" s="56" t="s">
        <v>103</v>
      </c>
    </row>
    <row r="86" spans="2:6" x14ac:dyDescent="0.3">
      <c r="B86" s="38">
        <v>44</v>
      </c>
      <c r="C86" s="38">
        <v>3</v>
      </c>
      <c r="D86" s="39">
        <v>3264.8420000000001</v>
      </c>
      <c r="E86" s="29">
        <v>38622</v>
      </c>
      <c r="F86" s="56" t="s">
        <v>104</v>
      </c>
    </row>
    <row r="87" spans="2:6" x14ac:dyDescent="0.3">
      <c r="B87" s="38">
        <v>44</v>
      </c>
      <c r="C87" s="38">
        <v>3</v>
      </c>
      <c r="D87" s="39">
        <v>3731.248</v>
      </c>
      <c r="E87" s="29">
        <v>2846</v>
      </c>
      <c r="F87" s="56" t="s">
        <v>106</v>
      </c>
    </row>
    <row r="88" spans="2:6" x14ac:dyDescent="0.3">
      <c r="B88" s="38">
        <v>44</v>
      </c>
      <c r="C88" s="38">
        <v>4</v>
      </c>
      <c r="D88" s="39">
        <v>4262.9620000000004</v>
      </c>
      <c r="E88" s="29">
        <v>12143</v>
      </c>
      <c r="F88" s="56" t="s">
        <v>103</v>
      </c>
    </row>
    <row r="89" spans="2:6" x14ac:dyDescent="0.3">
      <c r="B89" s="38">
        <v>44</v>
      </c>
      <c r="C89" s="38">
        <v>4</v>
      </c>
      <c r="D89" s="39">
        <v>5425.5879999999997</v>
      </c>
      <c r="E89" s="29">
        <v>3138</v>
      </c>
      <c r="F89" s="56" t="s">
        <v>104</v>
      </c>
    </row>
    <row r="90" spans="2:6" x14ac:dyDescent="0.3">
      <c r="B90" s="38">
        <v>44</v>
      </c>
      <c r="C90" s="38">
        <v>4</v>
      </c>
      <c r="D90" s="39">
        <v>6200.6719999999996</v>
      </c>
      <c r="E90" s="29">
        <v>249</v>
      </c>
      <c r="F90" s="56" t="s">
        <v>106</v>
      </c>
    </row>
    <row r="91" spans="2:6" x14ac:dyDescent="0.3">
      <c r="B91" s="38">
        <v>44</v>
      </c>
      <c r="C91" s="38" t="s">
        <v>77</v>
      </c>
      <c r="D91" s="39">
        <v>2040.45523</v>
      </c>
      <c r="E91" s="29">
        <v>4224</v>
      </c>
      <c r="F91" s="56" t="s">
        <v>103</v>
      </c>
    </row>
    <row r="92" spans="2:6" x14ac:dyDescent="0.3">
      <c r="B92" s="38">
        <v>44</v>
      </c>
      <c r="C92" s="38" t="s">
        <v>77</v>
      </c>
      <c r="D92" s="39">
        <v>2596.9430200000002</v>
      </c>
      <c r="E92" s="29">
        <v>1178</v>
      </c>
      <c r="F92" s="56" t="s">
        <v>104</v>
      </c>
    </row>
    <row r="93" spans="2:6" x14ac:dyDescent="0.3">
      <c r="B93" s="38">
        <v>44</v>
      </c>
      <c r="C93" s="38" t="s">
        <v>77</v>
      </c>
      <c r="D93" s="39">
        <v>2967.9348799999998</v>
      </c>
      <c r="E93" s="29">
        <v>75</v>
      </c>
      <c r="F93" s="56" t="s">
        <v>106</v>
      </c>
    </row>
    <row r="94" spans="2:6" x14ac:dyDescent="0.3">
      <c r="B94" s="38">
        <v>47</v>
      </c>
      <c r="C94" s="38">
        <v>1</v>
      </c>
      <c r="D94" s="39">
        <v>1405.99</v>
      </c>
      <c r="E94" s="29">
        <v>15398</v>
      </c>
      <c r="F94" s="56" t="s">
        <v>101</v>
      </c>
    </row>
    <row r="95" spans="2:6" x14ac:dyDescent="0.3">
      <c r="B95" s="38">
        <v>47</v>
      </c>
      <c r="C95" s="38">
        <v>1</v>
      </c>
      <c r="D95" s="39">
        <v>1546.5889999999999</v>
      </c>
      <c r="E95" s="29">
        <v>97827</v>
      </c>
      <c r="F95" s="56" t="s">
        <v>103</v>
      </c>
    </row>
    <row r="96" spans="2:6" x14ac:dyDescent="0.3">
      <c r="B96" s="38">
        <v>47</v>
      </c>
      <c r="C96" s="38">
        <v>2</v>
      </c>
      <c r="D96" s="39">
        <v>1714.67</v>
      </c>
      <c r="E96" s="29">
        <v>21126</v>
      </c>
      <c r="F96" s="56" t="s">
        <v>101</v>
      </c>
    </row>
    <row r="97" spans="2:6" x14ac:dyDescent="0.3">
      <c r="B97" s="38">
        <v>47</v>
      </c>
      <c r="C97" s="38">
        <v>2</v>
      </c>
      <c r="D97" s="39">
        <v>1886.1369999999999</v>
      </c>
      <c r="E97" s="29">
        <v>130535</v>
      </c>
      <c r="F97" s="56" t="s">
        <v>103</v>
      </c>
    </row>
    <row r="98" spans="2:6" x14ac:dyDescent="0.3">
      <c r="B98" s="38">
        <v>47</v>
      </c>
      <c r="C98" s="38">
        <v>3</v>
      </c>
      <c r="D98" s="39">
        <v>2332.0300000000002</v>
      </c>
      <c r="E98" s="29">
        <v>15292</v>
      </c>
      <c r="F98" s="56" t="s">
        <v>101</v>
      </c>
    </row>
    <row r="99" spans="2:6" x14ac:dyDescent="0.3">
      <c r="B99" s="38">
        <v>47</v>
      </c>
      <c r="C99" s="38">
        <v>3</v>
      </c>
      <c r="D99" s="39">
        <v>2565.2330000000002</v>
      </c>
      <c r="E99" s="29">
        <v>93839</v>
      </c>
      <c r="F99" s="56" t="s">
        <v>103</v>
      </c>
    </row>
    <row r="100" spans="2:6" x14ac:dyDescent="0.3">
      <c r="B100" s="38">
        <v>47</v>
      </c>
      <c r="C100" s="38">
        <v>4</v>
      </c>
      <c r="D100" s="39">
        <v>3875.42</v>
      </c>
      <c r="E100" s="29">
        <v>3665</v>
      </c>
      <c r="F100" s="56" t="s">
        <v>101</v>
      </c>
    </row>
    <row r="101" spans="2:6" x14ac:dyDescent="0.3">
      <c r="B101" s="38">
        <v>47</v>
      </c>
      <c r="C101" s="38">
        <v>4</v>
      </c>
      <c r="D101" s="39">
        <v>4262.9620000000004</v>
      </c>
      <c r="E101" s="29">
        <v>22911</v>
      </c>
      <c r="F101" s="56" t="s">
        <v>103</v>
      </c>
    </row>
    <row r="102" spans="2:6" x14ac:dyDescent="0.3">
      <c r="B102" s="38">
        <v>47</v>
      </c>
      <c r="C102" s="38" t="s">
        <v>98</v>
      </c>
      <c r="D102" s="39">
        <v>1938.9548</v>
      </c>
      <c r="E102" s="29">
        <v>51</v>
      </c>
      <c r="F102" s="56" t="s">
        <v>101</v>
      </c>
    </row>
    <row r="103" spans="2:6" x14ac:dyDescent="0.3">
      <c r="B103" s="38">
        <v>47</v>
      </c>
      <c r="C103" s="38" t="s">
        <v>98</v>
      </c>
      <c r="D103" s="39">
        <v>2132.8502800000001</v>
      </c>
      <c r="E103" s="29">
        <v>389</v>
      </c>
      <c r="F103" s="56" t="s">
        <v>103</v>
      </c>
    </row>
    <row r="104" spans="2:6" x14ac:dyDescent="0.3">
      <c r="B104" s="38">
        <v>50</v>
      </c>
      <c r="C104" s="38">
        <v>1</v>
      </c>
      <c r="D104" s="39">
        <v>1546.5889999999999</v>
      </c>
      <c r="E104" s="29">
        <v>194092</v>
      </c>
      <c r="F104" s="56" t="s">
        <v>103</v>
      </c>
    </row>
    <row r="105" spans="2:6" x14ac:dyDescent="0.3">
      <c r="B105" s="38">
        <v>50</v>
      </c>
      <c r="C105" s="38">
        <v>1</v>
      </c>
      <c r="D105" s="39">
        <v>1968.386</v>
      </c>
      <c r="E105" s="29">
        <v>16522</v>
      </c>
      <c r="F105" s="56" t="s">
        <v>104</v>
      </c>
    </row>
    <row r="106" spans="2:6" x14ac:dyDescent="0.3">
      <c r="B106" s="38">
        <v>50</v>
      </c>
      <c r="C106" s="38">
        <v>2</v>
      </c>
      <c r="D106" s="39">
        <v>1886.1369999999999</v>
      </c>
      <c r="E106" s="29">
        <v>168146</v>
      </c>
      <c r="F106" s="56" t="s">
        <v>103</v>
      </c>
    </row>
    <row r="107" spans="2:6" x14ac:dyDescent="0.3">
      <c r="B107" s="38">
        <v>50</v>
      </c>
      <c r="C107" s="38">
        <v>2</v>
      </c>
      <c r="D107" s="39">
        <v>2400.538</v>
      </c>
      <c r="E107" s="29">
        <v>16513</v>
      </c>
      <c r="F107" s="56" t="s">
        <v>104</v>
      </c>
    </row>
    <row r="108" spans="2:6" x14ac:dyDescent="0.3">
      <c r="B108" s="38">
        <v>50</v>
      </c>
      <c r="C108" s="38">
        <v>3</v>
      </c>
      <c r="D108" s="39">
        <v>2565.2330000000002</v>
      </c>
      <c r="E108" s="29">
        <v>165521</v>
      </c>
      <c r="F108" s="56" t="s">
        <v>103</v>
      </c>
    </row>
    <row r="109" spans="2:6" x14ac:dyDescent="0.3">
      <c r="B109" s="38">
        <v>50</v>
      </c>
      <c r="C109" s="38">
        <v>3</v>
      </c>
      <c r="D109" s="39">
        <v>3264.8420000000001</v>
      </c>
      <c r="E109" s="29">
        <v>16967</v>
      </c>
      <c r="F109" s="56" t="s">
        <v>104</v>
      </c>
    </row>
    <row r="110" spans="2:6" x14ac:dyDescent="0.3">
      <c r="B110" s="38">
        <v>50</v>
      </c>
      <c r="C110" s="38">
        <v>4</v>
      </c>
      <c r="D110" s="39">
        <v>4262.9620000000004</v>
      </c>
      <c r="E110" s="29">
        <v>50570</v>
      </c>
      <c r="F110" s="56" t="s">
        <v>103</v>
      </c>
    </row>
    <row r="111" spans="2:6" x14ac:dyDescent="0.3">
      <c r="B111" s="38">
        <v>50</v>
      </c>
      <c r="C111" s="38">
        <v>4</v>
      </c>
      <c r="D111" s="39">
        <v>5425.5879999999997</v>
      </c>
      <c r="E111" s="29">
        <v>5436</v>
      </c>
      <c r="F111" s="56" t="s">
        <v>104</v>
      </c>
    </row>
    <row r="112" spans="2:6" x14ac:dyDescent="0.3">
      <c r="B112" s="38">
        <v>50</v>
      </c>
      <c r="C112" s="38" t="s">
        <v>78</v>
      </c>
      <c r="D112" s="39">
        <v>2178.87824</v>
      </c>
      <c r="E112" s="29">
        <v>3651</v>
      </c>
      <c r="F112" s="56" t="s">
        <v>103</v>
      </c>
    </row>
    <row r="113" spans="2:6" x14ac:dyDescent="0.3">
      <c r="B113" s="38">
        <v>50</v>
      </c>
      <c r="C113" s="38" t="s">
        <v>78</v>
      </c>
      <c r="D113" s="39">
        <v>2773.1177600000001</v>
      </c>
      <c r="E113" s="29">
        <v>277</v>
      </c>
      <c r="F113" s="56" t="s">
        <v>104</v>
      </c>
    </row>
    <row r="114" spans="2:6" x14ac:dyDescent="0.3">
      <c r="B114" s="38">
        <v>61</v>
      </c>
      <c r="C114" s="38">
        <v>1</v>
      </c>
      <c r="D114" s="39">
        <v>1546.5889999999999</v>
      </c>
      <c r="E114" s="29">
        <v>80355</v>
      </c>
      <c r="F114" s="56" t="s">
        <v>103</v>
      </c>
    </row>
    <row r="115" spans="2:6" x14ac:dyDescent="0.3">
      <c r="B115" s="38">
        <v>61</v>
      </c>
      <c r="C115" s="38">
        <v>1</v>
      </c>
      <c r="D115" s="39">
        <v>1968.386</v>
      </c>
      <c r="E115" s="29">
        <v>3845</v>
      </c>
      <c r="F115" s="56" t="s">
        <v>104</v>
      </c>
    </row>
    <row r="116" spans="2:6" x14ac:dyDescent="0.3">
      <c r="B116" s="38">
        <v>61</v>
      </c>
      <c r="C116" s="38">
        <v>2</v>
      </c>
      <c r="D116" s="39">
        <v>1886.1369999999999</v>
      </c>
      <c r="E116" s="29">
        <v>85939</v>
      </c>
      <c r="F116" s="56" t="s">
        <v>103</v>
      </c>
    </row>
    <row r="117" spans="2:6" x14ac:dyDescent="0.3">
      <c r="B117" s="38">
        <v>61</v>
      </c>
      <c r="C117" s="38">
        <v>2</v>
      </c>
      <c r="D117" s="39">
        <v>2400.538</v>
      </c>
      <c r="E117" s="29">
        <v>5553</v>
      </c>
      <c r="F117" s="56" t="s">
        <v>104</v>
      </c>
    </row>
    <row r="118" spans="2:6" x14ac:dyDescent="0.3">
      <c r="B118" s="38">
        <v>61</v>
      </c>
      <c r="C118" s="38">
        <v>3</v>
      </c>
      <c r="D118" s="39">
        <v>2565.2330000000002</v>
      </c>
      <c r="E118" s="29">
        <v>15327</v>
      </c>
      <c r="F118" s="56" t="s">
        <v>103</v>
      </c>
    </row>
    <row r="119" spans="2:6" x14ac:dyDescent="0.3">
      <c r="B119" s="38">
        <v>61</v>
      </c>
      <c r="C119" s="38">
        <v>3</v>
      </c>
      <c r="D119" s="39">
        <v>3264.8420000000001</v>
      </c>
      <c r="E119" s="29">
        <v>987</v>
      </c>
      <c r="F119" s="56" t="s">
        <v>104</v>
      </c>
    </row>
    <row r="120" spans="2:6" x14ac:dyDescent="0.3">
      <c r="B120" s="38">
        <v>61</v>
      </c>
      <c r="C120" s="38">
        <v>4</v>
      </c>
      <c r="D120" s="39">
        <v>4262.9620000000004</v>
      </c>
      <c r="E120" s="29">
        <v>83</v>
      </c>
      <c r="F120" s="56" t="s">
        <v>103</v>
      </c>
    </row>
    <row r="121" spans="2:6" x14ac:dyDescent="0.3">
      <c r="B121" s="38">
        <v>61</v>
      </c>
      <c r="C121" s="38">
        <v>4</v>
      </c>
      <c r="D121" s="39">
        <v>5425.5879999999997</v>
      </c>
      <c r="E121" s="29">
        <v>63</v>
      </c>
      <c r="F121" s="56" t="s">
        <v>104</v>
      </c>
    </row>
    <row r="122" spans="2:6" x14ac:dyDescent="0.3">
      <c r="B122" s="38">
        <v>61</v>
      </c>
      <c r="C122" s="38" t="s">
        <v>87</v>
      </c>
      <c r="D122" s="39">
        <v>1796.81106</v>
      </c>
      <c r="E122" s="29">
        <v>2806</v>
      </c>
      <c r="F122" s="56" t="s">
        <v>103</v>
      </c>
    </row>
    <row r="123" spans="2:6" x14ac:dyDescent="0.3">
      <c r="B123" s="38">
        <v>61</v>
      </c>
      <c r="C123" s="38" t="s">
        <v>87</v>
      </c>
      <c r="D123" s="39">
        <v>2286.8504400000002</v>
      </c>
      <c r="E123" s="29">
        <v>201</v>
      </c>
      <c r="F123" s="56" t="s">
        <v>104</v>
      </c>
    </row>
    <row r="124" spans="2:6" x14ac:dyDescent="0.3">
      <c r="B124" s="38">
        <v>62</v>
      </c>
      <c r="C124" s="38">
        <v>1</v>
      </c>
      <c r="D124" s="39">
        <v>1546.5889999999999</v>
      </c>
      <c r="E124" s="29">
        <v>90677</v>
      </c>
      <c r="F124" s="56" t="s">
        <v>103</v>
      </c>
    </row>
    <row r="125" spans="2:6" x14ac:dyDescent="0.3">
      <c r="B125" s="38">
        <v>62</v>
      </c>
      <c r="C125" s="38">
        <v>1</v>
      </c>
      <c r="D125" s="39">
        <v>1968.386</v>
      </c>
      <c r="E125" s="29">
        <v>4796</v>
      </c>
      <c r="F125" s="56" t="s">
        <v>104</v>
      </c>
    </row>
    <row r="126" spans="2:6" x14ac:dyDescent="0.3">
      <c r="B126" s="38">
        <v>62</v>
      </c>
      <c r="C126" s="38">
        <v>2</v>
      </c>
      <c r="D126" s="39">
        <v>1886.1369999999999</v>
      </c>
      <c r="E126" s="29">
        <v>84842</v>
      </c>
      <c r="F126" s="56" t="s">
        <v>103</v>
      </c>
    </row>
    <row r="127" spans="2:6" x14ac:dyDescent="0.3">
      <c r="B127" s="38">
        <v>62</v>
      </c>
      <c r="C127" s="38">
        <v>2</v>
      </c>
      <c r="D127" s="39">
        <v>2400.538</v>
      </c>
      <c r="E127" s="29">
        <v>5872</v>
      </c>
      <c r="F127" s="56" t="s">
        <v>104</v>
      </c>
    </row>
    <row r="128" spans="2:6" x14ac:dyDescent="0.3">
      <c r="B128" s="38">
        <v>62</v>
      </c>
      <c r="C128" s="38">
        <v>3</v>
      </c>
      <c r="D128" s="39">
        <v>2565.2330000000002</v>
      </c>
      <c r="E128" s="29">
        <v>14678</v>
      </c>
      <c r="F128" s="56" t="s">
        <v>103</v>
      </c>
    </row>
    <row r="129" spans="2:6" x14ac:dyDescent="0.3">
      <c r="B129" s="38">
        <v>62</v>
      </c>
      <c r="C129" s="38">
        <v>3</v>
      </c>
      <c r="D129" s="39">
        <v>3264.8420000000001</v>
      </c>
      <c r="E129" s="29">
        <v>1288</v>
      </c>
      <c r="F129" s="56" t="s">
        <v>104</v>
      </c>
    </row>
    <row r="130" spans="2:6" x14ac:dyDescent="0.3">
      <c r="B130" s="38">
        <v>62</v>
      </c>
      <c r="C130" s="38">
        <v>4</v>
      </c>
      <c r="D130" s="39">
        <v>4262.9620000000004</v>
      </c>
      <c r="E130" s="29">
        <v>275</v>
      </c>
      <c r="F130" s="56" t="s">
        <v>103</v>
      </c>
    </row>
    <row r="131" spans="2:6" x14ac:dyDescent="0.3">
      <c r="B131" s="38">
        <v>62</v>
      </c>
      <c r="C131" s="38">
        <v>4</v>
      </c>
      <c r="D131" s="39">
        <v>5425.5879999999997</v>
      </c>
      <c r="E131" s="29">
        <v>2</v>
      </c>
      <c r="F131" s="56" t="s">
        <v>104</v>
      </c>
    </row>
    <row r="132" spans="2:6" x14ac:dyDescent="0.3">
      <c r="B132" s="38">
        <v>62</v>
      </c>
      <c r="C132" s="38" t="s">
        <v>88</v>
      </c>
      <c r="D132" s="39">
        <v>1782.80828</v>
      </c>
      <c r="E132" s="29">
        <v>1837</v>
      </c>
      <c r="F132" s="56" t="s">
        <v>103</v>
      </c>
    </row>
    <row r="133" spans="2:6" x14ac:dyDescent="0.3">
      <c r="B133" s="38">
        <v>64</v>
      </c>
      <c r="C133" s="38">
        <v>1</v>
      </c>
      <c r="D133" s="39">
        <v>1546.5889999999999</v>
      </c>
      <c r="E133" s="29">
        <v>212592</v>
      </c>
      <c r="F133" s="56" t="s">
        <v>103</v>
      </c>
    </row>
    <row r="134" spans="2:6" x14ac:dyDescent="0.3">
      <c r="B134" s="38">
        <v>64</v>
      </c>
      <c r="C134" s="38">
        <v>1</v>
      </c>
      <c r="D134" s="39">
        <v>1827.787</v>
      </c>
      <c r="E134" s="29">
        <v>2724</v>
      </c>
      <c r="F134" s="56" t="s">
        <v>105</v>
      </c>
    </row>
    <row r="135" spans="2:6" x14ac:dyDescent="0.3">
      <c r="B135" s="38">
        <v>64</v>
      </c>
      <c r="C135" s="38">
        <v>2</v>
      </c>
      <c r="D135" s="39">
        <v>1886.1369999999999</v>
      </c>
      <c r="E135" s="29">
        <v>276324</v>
      </c>
      <c r="F135" s="56" t="s">
        <v>103</v>
      </c>
    </row>
    <row r="136" spans="2:6" x14ac:dyDescent="0.3">
      <c r="B136" s="38">
        <v>64</v>
      </c>
      <c r="C136" s="38">
        <v>2</v>
      </c>
      <c r="D136" s="39">
        <v>2229.0709999999999</v>
      </c>
      <c r="E136" s="29">
        <v>5335</v>
      </c>
      <c r="F136" s="56" t="s">
        <v>105</v>
      </c>
    </row>
    <row r="137" spans="2:6" x14ac:dyDescent="0.3">
      <c r="B137" s="38">
        <v>64</v>
      </c>
      <c r="C137" s="38">
        <v>3</v>
      </c>
      <c r="D137" s="39">
        <v>2565.2330000000002</v>
      </c>
      <c r="E137" s="29">
        <v>214297</v>
      </c>
      <c r="F137" s="56" t="s">
        <v>103</v>
      </c>
    </row>
    <row r="138" spans="2:6" x14ac:dyDescent="0.3">
      <c r="B138" s="38">
        <v>64</v>
      </c>
      <c r="C138" s="38">
        <v>3</v>
      </c>
      <c r="D138" s="39">
        <v>3031.6390000000001</v>
      </c>
      <c r="E138" s="29">
        <v>5160</v>
      </c>
      <c r="F138" s="56" t="s">
        <v>105</v>
      </c>
    </row>
    <row r="139" spans="2:6" x14ac:dyDescent="0.3">
      <c r="B139" s="38">
        <v>64</v>
      </c>
      <c r="C139" s="38">
        <v>4</v>
      </c>
      <c r="D139" s="39">
        <v>4262.9620000000004</v>
      </c>
      <c r="E139" s="29">
        <v>11980</v>
      </c>
      <c r="F139" s="56" t="s">
        <v>103</v>
      </c>
    </row>
    <row r="140" spans="2:6" x14ac:dyDescent="0.3">
      <c r="B140" s="38">
        <v>64</v>
      </c>
      <c r="C140" s="38">
        <v>4</v>
      </c>
      <c r="D140" s="39">
        <v>5038.0460000000003</v>
      </c>
      <c r="E140" s="29">
        <v>365</v>
      </c>
      <c r="F140" s="56" t="s">
        <v>105</v>
      </c>
    </row>
    <row r="141" spans="2:6" x14ac:dyDescent="0.3">
      <c r="B141" s="38">
        <v>64</v>
      </c>
      <c r="C141" s="38" t="s">
        <v>89</v>
      </c>
      <c r="D141" s="39">
        <v>2030.57646</v>
      </c>
      <c r="E141" s="29">
        <v>30865</v>
      </c>
      <c r="F141" s="56" t="s">
        <v>103</v>
      </c>
    </row>
    <row r="142" spans="2:6" x14ac:dyDescent="0.3">
      <c r="B142" s="38">
        <v>64</v>
      </c>
      <c r="C142" s="38" t="s">
        <v>89</v>
      </c>
      <c r="D142" s="39">
        <v>2399.7721799999999</v>
      </c>
      <c r="E142" s="29">
        <v>787</v>
      </c>
      <c r="F142" s="56" t="s">
        <v>105</v>
      </c>
    </row>
    <row r="143" spans="2:6" x14ac:dyDescent="0.3">
      <c r="B143" s="38">
        <v>65</v>
      </c>
      <c r="C143" s="38">
        <v>1</v>
      </c>
      <c r="D143" s="39">
        <v>1968.386</v>
      </c>
      <c r="E143" s="29">
        <v>186572</v>
      </c>
      <c r="F143" s="56" t="s">
        <v>104</v>
      </c>
    </row>
    <row r="144" spans="2:6" x14ac:dyDescent="0.3">
      <c r="B144" s="38">
        <v>65</v>
      </c>
      <c r="C144" s="38">
        <v>2</v>
      </c>
      <c r="D144" s="39">
        <v>2400.538</v>
      </c>
      <c r="E144" s="29">
        <v>259241</v>
      </c>
      <c r="F144" s="56" t="s">
        <v>104</v>
      </c>
    </row>
    <row r="145" spans="2:6" x14ac:dyDescent="0.3">
      <c r="B145" s="38">
        <v>65</v>
      </c>
      <c r="C145" s="38">
        <v>3</v>
      </c>
      <c r="D145" s="39">
        <v>3264.8420000000001</v>
      </c>
      <c r="E145" s="29">
        <v>226428</v>
      </c>
      <c r="F145" s="56" t="s">
        <v>104</v>
      </c>
    </row>
    <row r="146" spans="2:6" x14ac:dyDescent="0.3">
      <c r="B146" s="38">
        <v>65</v>
      </c>
      <c r="C146" s="38">
        <v>4</v>
      </c>
      <c r="D146" s="39">
        <v>5425.5879999999997</v>
      </c>
      <c r="E146" s="29">
        <v>42207</v>
      </c>
      <c r="F146" s="56" t="s">
        <v>104</v>
      </c>
    </row>
    <row r="147" spans="2:6" x14ac:dyDescent="0.3">
      <c r="B147" s="38">
        <v>65</v>
      </c>
      <c r="C147" s="38" t="s">
        <v>97</v>
      </c>
      <c r="D147" s="39">
        <v>2740.3156199999999</v>
      </c>
      <c r="E147" s="29">
        <v>41</v>
      </c>
      <c r="F147" s="56" t="s">
        <v>104</v>
      </c>
    </row>
    <row r="148" spans="2:6" x14ac:dyDescent="0.3">
      <c r="B148" s="38">
        <v>68</v>
      </c>
      <c r="C148" s="38">
        <v>1</v>
      </c>
      <c r="D148" s="39">
        <v>1546.5889999999999</v>
      </c>
      <c r="E148" s="29">
        <v>346592</v>
      </c>
      <c r="F148" s="56" t="s">
        <v>103</v>
      </c>
    </row>
    <row r="149" spans="2:6" x14ac:dyDescent="0.3">
      <c r="B149" s="38">
        <v>68</v>
      </c>
      <c r="C149" s="38">
        <v>2</v>
      </c>
      <c r="D149" s="39">
        <v>1886.1369999999999</v>
      </c>
      <c r="E149" s="29">
        <v>361273</v>
      </c>
      <c r="F149" s="56" t="s">
        <v>103</v>
      </c>
    </row>
    <row r="150" spans="2:6" x14ac:dyDescent="0.3">
      <c r="B150" s="38">
        <v>68</v>
      </c>
      <c r="C150" s="38">
        <v>3</v>
      </c>
      <c r="D150" s="39">
        <v>2565.2330000000002</v>
      </c>
      <c r="E150" s="29">
        <v>314092</v>
      </c>
      <c r="F150" s="56" t="s">
        <v>103</v>
      </c>
    </row>
    <row r="151" spans="2:6" x14ac:dyDescent="0.3">
      <c r="B151" s="38">
        <v>68</v>
      </c>
      <c r="C151" s="38" t="s">
        <v>62</v>
      </c>
      <c r="D151" s="39">
        <v>1933.239</v>
      </c>
      <c r="E151" s="29">
        <v>16261</v>
      </c>
      <c r="F151" s="56" t="s">
        <v>103</v>
      </c>
    </row>
    <row r="152" spans="2:6" x14ac:dyDescent="0.3">
      <c r="B152" s="38">
        <v>68</v>
      </c>
      <c r="C152" s="38" t="s">
        <v>63</v>
      </c>
      <c r="D152" s="39">
        <v>2357.674</v>
      </c>
      <c r="E152" s="29">
        <v>18202</v>
      </c>
      <c r="F152" s="56" t="s">
        <v>103</v>
      </c>
    </row>
    <row r="153" spans="2:6" x14ac:dyDescent="0.3">
      <c r="B153" s="38">
        <v>68</v>
      </c>
      <c r="C153" s="38" t="s">
        <v>64</v>
      </c>
      <c r="D153" s="39">
        <v>3206.5439999999999</v>
      </c>
      <c r="E153" s="29">
        <v>17908</v>
      </c>
      <c r="F153" s="56" t="s">
        <v>103</v>
      </c>
    </row>
    <row r="154" spans="2:6" x14ac:dyDescent="0.3">
      <c r="B154" s="38">
        <v>76</v>
      </c>
      <c r="C154" s="38">
        <v>1</v>
      </c>
      <c r="D154" s="39">
        <v>1546.5889999999999</v>
      </c>
      <c r="E154" s="29">
        <v>200138</v>
      </c>
      <c r="F154" s="56" t="s">
        <v>103</v>
      </c>
    </row>
    <row r="155" spans="2:6" x14ac:dyDescent="0.3">
      <c r="B155" s="38">
        <v>76</v>
      </c>
      <c r="C155" s="38">
        <v>1</v>
      </c>
      <c r="D155" s="39">
        <v>1968.386</v>
      </c>
      <c r="E155" s="29">
        <v>20266</v>
      </c>
      <c r="F155" s="56" t="s">
        <v>104</v>
      </c>
    </row>
    <row r="156" spans="2:6" x14ac:dyDescent="0.3">
      <c r="B156" s="38">
        <v>76</v>
      </c>
      <c r="C156" s="38">
        <v>2</v>
      </c>
      <c r="D156" s="39">
        <v>1886.1369999999999</v>
      </c>
      <c r="E156" s="29">
        <v>234737</v>
      </c>
      <c r="F156" s="56" t="s">
        <v>103</v>
      </c>
    </row>
    <row r="157" spans="2:6" x14ac:dyDescent="0.3">
      <c r="B157" s="38">
        <v>76</v>
      </c>
      <c r="C157" s="38">
        <v>2</v>
      </c>
      <c r="D157" s="39">
        <v>2400.538</v>
      </c>
      <c r="E157" s="29">
        <v>26257</v>
      </c>
      <c r="F157" s="56" t="s">
        <v>104</v>
      </c>
    </row>
    <row r="158" spans="2:6" x14ac:dyDescent="0.3">
      <c r="B158" s="38">
        <v>76</v>
      </c>
      <c r="C158" s="38">
        <v>3</v>
      </c>
      <c r="D158" s="39">
        <v>2565.2330000000002</v>
      </c>
      <c r="E158" s="29">
        <v>122701</v>
      </c>
      <c r="F158" s="56" t="s">
        <v>103</v>
      </c>
    </row>
    <row r="159" spans="2:6" x14ac:dyDescent="0.3">
      <c r="B159" s="38">
        <v>76</v>
      </c>
      <c r="C159" s="38">
        <v>3</v>
      </c>
      <c r="D159" s="39">
        <v>3264.8420000000001</v>
      </c>
      <c r="E159" s="29">
        <v>13107</v>
      </c>
      <c r="F159" s="56" t="s">
        <v>104</v>
      </c>
    </row>
    <row r="160" spans="2:6" x14ac:dyDescent="0.3">
      <c r="B160" s="38">
        <v>76</v>
      </c>
      <c r="C160" s="38">
        <v>4</v>
      </c>
      <c r="D160" s="39">
        <v>4262.9620000000004</v>
      </c>
      <c r="E160" s="29">
        <v>18162</v>
      </c>
      <c r="F160" s="56" t="s">
        <v>103</v>
      </c>
    </row>
    <row r="161" spans="2:6" x14ac:dyDescent="0.3">
      <c r="B161" s="38">
        <v>76</v>
      </c>
      <c r="C161" s="38">
        <v>4</v>
      </c>
      <c r="D161" s="39">
        <v>5425.5879999999997</v>
      </c>
      <c r="E161" s="29">
        <v>2118</v>
      </c>
      <c r="F161" s="56" t="s">
        <v>104</v>
      </c>
    </row>
    <row r="162" spans="2:6" x14ac:dyDescent="0.3">
      <c r="B162" s="38">
        <v>84</v>
      </c>
      <c r="C162" s="38">
        <v>1</v>
      </c>
      <c r="D162" s="39">
        <v>1405.99</v>
      </c>
      <c r="E162" s="29">
        <v>1872</v>
      </c>
      <c r="F162" s="56" t="s">
        <v>101</v>
      </c>
    </row>
    <row r="163" spans="2:6" x14ac:dyDescent="0.3">
      <c r="B163" s="38">
        <v>84</v>
      </c>
      <c r="C163" s="38">
        <v>1</v>
      </c>
      <c r="D163" s="39">
        <v>1546.5889999999999</v>
      </c>
      <c r="E163" s="29">
        <v>80750</v>
      </c>
      <c r="F163" s="56" t="s">
        <v>103</v>
      </c>
    </row>
    <row r="164" spans="2:6" x14ac:dyDescent="0.3">
      <c r="B164" s="38">
        <v>84</v>
      </c>
      <c r="C164" s="38">
        <v>2</v>
      </c>
      <c r="D164" s="39">
        <v>1714.67</v>
      </c>
      <c r="E164" s="29">
        <v>3544</v>
      </c>
      <c r="F164" s="56" t="s">
        <v>101</v>
      </c>
    </row>
    <row r="165" spans="2:6" x14ac:dyDescent="0.3">
      <c r="B165" s="38">
        <v>84</v>
      </c>
      <c r="C165" s="38">
        <v>2</v>
      </c>
      <c r="D165" s="39">
        <v>1886.1369999999999</v>
      </c>
      <c r="E165" s="29">
        <v>155884</v>
      </c>
      <c r="F165" s="56" t="s">
        <v>103</v>
      </c>
    </row>
    <row r="166" spans="2:6" x14ac:dyDescent="0.3">
      <c r="B166" s="38">
        <v>84</v>
      </c>
      <c r="C166" s="38">
        <v>3</v>
      </c>
      <c r="D166" s="39">
        <v>2332.0300000000002</v>
      </c>
      <c r="E166" s="29">
        <v>3511</v>
      </c>
      <c r="F166" s="56" t="s">
        <v>101</v>
      </c>
    </row>
    <row r="167" spans="2:6" x14ac:dyDescent="0.3">
      <c r="B167" s="38">
        <v>84</v>
      </c>
      <c r="C167" s="38">
        <v>3</v>
      </c>
      <c r="D167" s="39">
        <v>2565.2330000000002</v>
      </c>
      <c r="E167" s="29">
        <v>156306</v>
      </c>
      <c r="F167" s="56" t="s">
        <v>103</v>
      </c>
    </row>
    <row r="168" spans="2:6" x14ac:dyDescent="0.3">
      <c r="B168" s="38">
        <v>84</v>
      </c>
      <c r="C168" s="38">
        <v>4</v>
      </c>
      <c r="D168" s="39">
        <v>3875.42</v>
      </c>
      <c r="E168" s="29">
        <v>402</v>
      </c>
      <c r="F168" s="56" t="s">
        <v>101</v>
      </c>
    </row>
    <row r="169" spans="2:6" x14ac:dyDescent="0.3">
      <c r="B169" s="38">
        <v>84</v>
      </c>
      <c r="C169" s="38">
        <v>4</v>
      </c>
      <c r="D169" s="39">
        <v>4262.9620000000004</v>
      </c>
      <c r="E169" s="29">
        <v>18748</v>
      </c>
      <c r="F169" s="56" t="s">
        <v>103</v>
      </c>
    </row>
    <row r="170" spans="2:6" x14ac:dyDescent="0.3">
      <c r="B170" s="38">
        <v>102</v>
      </c>
      <c r="C170" s="38">
        <v>1</v>
      </c>
      <c r="D170" s="39">
        <v>1546.5889999999999</v>
      </c>
      <c r="E170" s="29">
        <v>178242</v>
      </c>
      <c r="F170" s="56" t="s">
        <v>103</v>
      </c>
    </row>
    <row r="171" spans="2:6" x14ac:dyDescent="0.3">
      <c r="B171" s="38">
        <v>102</v>
      </c>
      <c r="C171" s="38">
        <v>1</v>
      </c>
      <c r="D171" s="39">
        <v>1968.386</v>
      </c>
      <c r="E171" s="29">
        <v>7957</v>
      </c>
      <c r="F171" s="56" t="s">
        <v>104</v>
      </c>
    </row>
    <row r="172" spans="2:6" x14ac:dyDescent="0.3">
      <c r="B172" s="38">
        <v>102</v>
      </c>
      <c r="C172" s="38">
        <v>2</v>
      </c>
      <c r="D172" s="39">
        <v>1886.1369999999999</v>
      </c>
      <c r="E172" s="29">
        <v>266311</v>
      </c>
      <c r="F172" s="56" t="s">
        <v>103</v>
      </c>
    </row>
    <row r="173" spans="2:6" x14ac:dyDescent="0.3">
      <c r="B173" s="38">
        <v>102</v>
      </c>
      <c r="C173" s="38">
        <v>2</v>
      </c>
      <c r="D173" s="39">
        <v>2400.538</v>
      </c>
      <c r="E173" s="29">
        <v>11972</v>
      </c>
      <c r="F173" s="56" t="s">
        <v>104</v>
      </c>
    </row>
    <row r="174" spans="2:6" x14ac:dyDescent="0.3">
      <c r="B174" s="38">
        <v>102</v>
      </c>
      <c r="C174" s="38">
        <v>3</v>
      </c>
      <c r="D174" s="39">
        <v>2565.2330000000002</v>
      </c>
      <c r="E174" s="29">
        <v>98910</v>
      </c>
      <c r="F174" s="56" t="s">
        <v>103</v>
      </c>
    </row>
    <row r="175" spans="2:6" x14ac:dyDescent="0.3">
      <c r="B175" s="38">
        <v>102</v>
      </c>
      <c r="C175" s="38">
        <v>3</v>
      </c>
      <c r="D175" s="39">
        <v>3264.8420000000001</v>
      </c>
      <c r="E175" s="29">
        <v>4911</v>
      </c>
      <c r="F175" s="56" t="s">
        <v>104</v>
      </c>
    </row>
    <row r="176" spans="2:6" x14ac:dyDescent="0.3">
      <c r="B176" s="38">
        <v>106</v>
      </c>
      <c r="C176" s="38">
        <v>1</v>
      </c>
      <c r="D176" s="39">
        <v>1546.5889999999999</v>
      </c>
      <c r="E176" s="29">
        <v>280230</v>
      </c>
      <c r="F176" s="56" t="s">
        <v>103</v>
      </c>
    </row>
    <row r="177" spans="2:6" x14ac:dyDescent="0.3">
      <c r="B177" s="38">
        <v>106</v>
      </c>
      <c r="C177" s="38">
        <v>1</v>
      </c>
      <c r="D177" s="39">
        <v>1827.787</v>
      </c>
      <c r="E177" s="29">
        <v>1240</v>
      </c>
      <c r="F177" s="56" t="s">
        <v>105</v>
      </c>
    </row>
    <row r="178" spans="2:6" x14ac:dyDescent="0.3">
      <c r="B178" s="38">
        <v>106</v>
      </c>
      <c r="C178" s="38">
        <v>1</v>
      </c>
      <c r="D178" s="39">
        <v>1968.386</v>
      </c>
      <c r="E178" s="29">
        <v>9666</v>
      </c>
      <c r="F178" s="56" t="s">
        <v>104</v>
      </c>
    </row>
    <row r="179" spans="2:6" x14ac:dyDescent="0.3">
      <c r="B179" s="38">
        <v>106</v>
      </c>
      <c r="C179" s="38">
        <v>2</v>
      </c>
      <c r="D179" s="39">
        <v>1886.1369999999999</v>
      </c>
      <c r="E179" s="29">
        <v>445876</v>
      </c>
      <c r="F179" s="56" t="s">
        <v>103</v>
      </c>
    </row>
    <row r="180" spans="2:6" x14ac:dyDescent="0.3">
      <c r="B180" s="38">
        <v>106</v>
      </c>
      <c r="C180" s="38">
        <v>2</v>
      </c>
      <c r="D180" s="39">
        <v>2229.0709999999999</v>
      </c>
      <c r="E180" s="29">
        <v>2220</v>
      </c>
      <c r="F180" s="56" t="s">
        <v>105</v>
      </c>
    </row>
    <row r="181" spans="2:6" x14ac:dyDescent="0.3">
      <c r="B181" s="38">
        <v>106</v>
      </c>
      <c r="C181" s="38">
        <v>2</v>
      </c>
      <c r="D181" s="39">
        <v>2400.538</v>
      </c>
      <c r="E181" s="29">
        <v>15842</v>
      </c>
      <c r="F181" s="56" t="s">
        <v>104</v>
      </c>
    </row>
    <row r="182" spans="2:6" x14ac:dyDescent="0.3">
      <c r="B182" s="38">
        <v>106</v>
      </c>
      <c r="C182" s="38">
        <v>3</v>
      </c>
      <c r="D182" s="39">
        <v>2565.2330000000002</v>
      </c>
      <c r="E182" s="29">
        <v>432644</v>
      </c>
      <c r="F182" s="56" t="s">
        <v>103</v>
      </c>
    </row>
    <row r="183" spans="2:6" x14ac:dyDescent="0.3">
      <c r="B183" s="38">
        <v>106</v>
      </c>
      <c r="C183" s="38">
        <v>3</v>
      </c>
      <c r="D183" s="39">
        <v>3031.6390000000001</v>
      </c>
      <c r="E183" s="29">
        <v>1989</v>
      </c>
      <c r="F183" s="56" t="s">
        <v>105</v>
      </c>
    </row>
    <row r="184" spans="2:6" x14ac:dyDescent="0.3">
      <c r="B184" s="38">
        <v>106</v>
      </c>
      <c r="C184" s="38">
        <v>3</v>
      </c>
      <c r="D184" s="39">
        <v>3264.8420000000001</v>
      </c>
      <c r="E184" s="29">
        <v>15510</v>
      </c>
      <c r="F184" s="56" t="s">
        <v>104</v>
      </c>
    </row>
    <row r="185" spans="2:6" x14ac:dyDescent="0.3">
      <c r="B185" s="38">
        <v>106</v>
      </c>
      <c r="C185" s="38">
        <v>4</v>
      </c>
      <c r="D185" s="39">
        <v>4262.9620000000004</v>
      </c>
      <c r="E185" s="29">
        <v>176095</v>
      </c>
      <c r="F185" s="56" t="s">
        <v>103</v>
      </c>
    </row>
    <row r="186" spans="2:6" x14ac:dyDescent="0.3">
      <c r="B186" s="38">
        <v>106</v>
      </c>
      <c r="C186" s="38">
        <v>4</v>
      </c>
      <c r="D186" s="39">
        <v>5038.0460000000003</v>
      </c>
      <c r="E186" s="29">
        <v>850</v>
      </c>
      <c r="F186" s="56" t="s">
        <v>105</v>
      </c>
    </row>
    <row r="187" spans="2:6" x14ac:dyDescent="0.3">
      <c r="B187" s="38">
        <v>106</v>
      </c>
      <c r="C187" s="38">
        <v>4</v>
      </c>
      <c r="D187" s="39">
        <v>5425.5879999999997</v>
      </c>
      <c r="E187" s="29">
        <v>6044</v>
      </c>
      <c r="F187" s="56" t="s">
        <v>104</v>
      </c>
    </row>
    <row r="188" spans="2:6" x14ac:dyDescent="0.3">
      <c r="B188" s="38">
        <v>107</v>
      </c>
      <c r="C188" s="38">
        <v>1</v>
      </c>
      <c r="D188" s="39">
        <v>1405.99</v>
      </c>
      <c r="E188" s="29">
        <v>3358</v>
      </c>
      <c r="F188" s="56" t="s">
        <v>101</v>
      </c>
    </row>
    <row r="189" spans="2:6" x14ac:dyDescent="0.3">
      <c r="B189" s="38">
        <v>107</v>
      </c>
      <c r="C189" s="38">
        <v>1</v>
      </c>
      <c r="D189" s="39">
        <v>1546.5889999999999</v>
      </c>
      <c r="E189" s="29">
        <v>180959</v>
      </c>
      <c r="F189" s="56" t="s">
        <v>103</v>
      </c>
    </row>
    <row r="190" spans="2:6" x14ac:dyDescent="0.3">
      <c r="B190" s="38">
        <v>107</v>
      </c>
      <c r="C190" s="38">
        <v>2</v>
      </c>
      <c r="D190" s="39">
        <v>1714.67</v>
      </c>
      <c r="E190" s="29">
        <v>3972</v>
      </c>
      <c r="F190" s="56" t="s">
        <v>101</v>
      </c>
    </row>
    <row r="191" spans="2:6" x14ac:dyDescent="0.3">
      <c r="B191" s="38">
        <v>107</v>
      </c>
      <c r="C191" s="38">
        <v>2</v>
      </c>
      <c r="D191" s="39">
        <v>1886.1369999999999</v>
      </c>
      <c r="E191" s="29">
        <v>216464</v>
      </c>
      <c r="F191" s="56" t="s">
        <v>103</v>
      </c>
    </row>
    <row r="192" spans="2:6" x14ac:dyDescent="0.3">
      <c r="B192" s="38">
        <v>107</v>
      </c>
      <c r="C192" s="38">
        <v>3</v>
      </c>
      <c r="D192" s="39">
        <v>2332.0300000000002</v>
      </c>
      <c r="E192" s="29">
        <v>2985</v>
      </c>
      <c r="F192" s="56" t="s">
        <v>101</v>
      </c>
    </row>
    <row r="193" spans="2:6" x14ac:dyDescent="0.3">
      <c r="B193" s="38">
        <v>107</v>
      </c>
      <c r="C193" s="38">
        <v>3</v>
      </c>
      <c r="D193" s="39">
        <v>2565.2330000000002</v>
      </c>
      <c r="E193" s="29">
        <v>181098</v>
      </c>
      <c r="F193" s="56" t="s">
        <v>103</v>
      </c>
    </row>
    <row r="194" spans="2:6" x14ac:dyDescent="0.3">
      <c r="B194" s="38">
        <v>107</v>
      </c>
      <c r="C194" s="38">
        <v>4</v>
      </c>
      <c r="D194" s="39">
        <v>3875.42</v>
      </c>
      <c r="E194" s="29">
        <v>1053</v>
      </c>
      <c r="F194" s="56" t="s">
        <v>101</v>
      </c>
    </row>
    <row r="195" spans="2:6" x14ac:dyDescent="0.3">
      <c r="B195" s="38">
        <v>107</v>
      </c>
      <c r="C195" s="38">
        <v>4</v>
      </c>
      <c r="D195" s="39">
        <v>4262.9620000000004</v>
      </c>
      <c r="E195" s="29">
        <v>60864</v>
      </c>
      <c r="F195" s="56" t="s">
        <v>103</v>
      </c>
    </row>
    <row r="196" spans="2:6" x14ac:dyDescent="0.3">
      <c r="B196" s="38">
        <v>107</v>
      </c>
      <c r="C196" s="38" t="s">
        <v>79</v>
      </c>
      <c r="D196" s="39">
        <v>2007.4657</v>
      </c>
      <c r="E196" s="29">
        <v>80</v>
      </c>
      <c r="F196" s="56" t="s">
        <v>101</v>
      </c>
    </row>
    <row r="197" spans="2:6" x14ac:dyDescent="0.3">
      <c r="B197" s="38">
        <v>107</v>
      </c>
      <c r="C197" s="38" t="s">
        <v>79</v>
      </c>
      <c r="D197" s="39">
        <v>2208.21227</v>
      </c>
      <c r="E197" s="29">
        <v>5570</v>
      </c>
      <c r="F197" s="56" t="s">
        <v>103</v>
      </c>
    </row>
    <row r="198" spans="2:6" x14ac:dyDescent="0.3">
      <c r="B198" s="38">
        <v>108</v>
      </c>
      <c r="C198" s="38">
        <v>1</v>
      </c>
      <c r="D198" s="39">
        <v>1546.5889999999999</v>
      </c>
      <c r="E198" s="29">
        <v>107063</v>
      </c>
      <c r="F198" s="56" t="s">
        <v>103</v>
      </c>
    </row>
    <row r="199" spans="2:6" x14ac:dyDescent="0.3">
      <c r="B199" s="38">
        <v>108</v>
      </c>
      <c r="C199" s="38">
        <v>1</v>
      </c>
      <c r="D199" s="39">
        <v>1968.386</v>
      </c>
      <c r="E199" s="29">
        <v>11729</v>
      </c>
      <c r="F199" s="56" t="s">
        <v>104</v>
      </c>
    </row>
    <row r="200" spans="2:6" x14ac:dyDescent="0.3">
      <c r="B200" s="38">
        <v>108</v>
      </c>
      <c r="C200" s="38">
        <v>2</v>
      </c>
      <c r="D200" s="39">
        <v>1886.1369999999999</v>
      </c>
      <c r="E200" s="29">
        <v>173869</v>
      </c>
      <c r="F200" s="56" t="s">
        <v>103</v>
      </c>
    </row>
    <row r="201" spans="2:6" x14ac:dyDescent="0.3">
      <c r="B201" s="38">
        <v>108</v>
      </c>
      <c r="C201" s="38">
        <v>2</v>
      </c>
      <c r="D201" s="39">
        <v>2400.538</v>
      </c>
      <c r="E201" s="29">
        <v>20882</v>
      </c>
      <c r="F201" s="56" t="s">
        <v>104</v>
      </c>
    </row>
    <row r="202" spans="2:6" x14ac:dyDescent="0.3">
      <c r="B202" s="38">
        <v>108</v>
      </c>
      <c r="C202" s="38">
        <v>3</v>
      </c>
      <c r="D202" s="39">
        <v>2565.2330000000002</v>
      </c>
      <c r="E202" s="29">
        <v>150721</v>
      </c>
      <c r="F202" s="56" t="s">
        <v>103</v>
      </c>
    </row>
    <row r="203" spans="2:6" x14ac:dyDescent="0.3">
      <c r="B203" s="38">
        <v>108</v>
      </c>
      <c r="C203" s="38">
        <v>3</v>
      </c>
      <c r="D203" s="39">
        <v>3264.8420000000001</v>
      </c>
      <c r="E203" s="29">
        <v>18204</v>
      </c>
      <c r="F203" s="56" t="s">
        <v>104</v>
      </c>
    </row>
    <row r="204" spans="2:6" x14ac:dyDescent="0.3">
      <c r="B204" s="38">
        <v>108</v>
      </c>
      <c r="C204" s="38">
        <v>4</v>
      </c>
      <c r="D204" s="39">
        <v>4262.9620000000004</v>
      </c>
      <c r="E204" s="29">
        <v>43531</v>
      </c>
      <c r="F204" s="56" t="s">
        <v>103</v>
      </c>
    </row>
    <row r="205" spans="2:6" x14ac:dyDescent="0.3">
      <c r="B205" s="38">
        <v>108</v>
      </c>
      <c r="C205" s="38">
        <v>4</v>
      </c>
      <c r="D205" s="39">
        <v>5425.5879999999997</v>
      </c>
      <c r="E205" s="29">
        <v>5016</v>
      </c>
      <c r="F205" s="56" t="s">
        <v>104</v>
      </c>
    </row>
    <row r="206" spans="2:6" x14ac:dyDescent="0.3">
      <c r="B206" s="38">
        <v>109</v>
      </c>
      <c r="C206" s="38">
        <v>1</v>
      </c>
      <c r="D206" s="39">
        <v>1546.5889999999999</v>
      </c>
      <c r="E206" s="29">
        <v>91387</v>
      </c>
      <c r="F206" s="56" t="s">
        <v>103</v>
      </c>
    </row>
    <row r="207" spans="2:6" x14ac:dyDescent="0.3">
      <c r="B207" s="38">
        <v>109</v>
      </c>
      <c r="C207" s="38">
        <v>1</v>
      </c>
      <c r="D207" s="39">
        <v>1968.386</v>
      </c>
      <c r="E207" s="29">
        <v>29181</v>
      </c>
      <c r="F207" s="56" t="s">
        <v>104</v>
      </c>
    </row>
    <row r="208" spans="2:6" x14ac:dyDescent="0.3">
      <c r="B208" s="38">
        <v>109</v>
      </c>
      <c r="C208" s="38">
        <v>2</v>
      </c>
      <c r="D208" s="39">
        <v>1886.1369999999999</v>
      </c>
      <c r="E208" s="29">
        <v>146158</v>
      </c>
      <c r="F208" s="56" t="s">
        <v>103</v>
      </c>
    </row>
    <row r="209" spans="2:6" x14ac:dyDescent="0.3">
      <c r="B209" s="38">
        <v>109</v>
      </c>
      <c r="C209" s="38">
        <v>2</v>
      </c>
      <c r="D209" s="39">
        <v>2400.538</v>
      </c>
      <c r="E209" s="29">
        <v>45890</v>
      </c>
      <c r="F209" s="56" t="s">
        <v>104</v>
      </c>
    </row>
    <row r="210" spans="2:6" x14ac:dyDescent="0.3">
      <c r="B210" s="38">
        <v>109</v>
      </c>
      <c r="C210" s="38">
        <v>3</v>
      </c>
      <c r="D210" s="39">
        <v>2565.2330000000002</v>
      </c>
      <c r="E210" s="29">
        <v>149295</v>
      </c>
      <c r="F210" s="56" t="s">
        <v>103</v>
      </c>
    </row>
    <row r="211" spans="2:6" x14ac:dyDescent="0.3">
      <c r="B211" s="38">
        <v>109</v>
      </c>
      <c r="C211" s="38">
        <v>3</v>
      </c>
      <c r="D211" s="39">
        <v>3264.8420000000001</v>
      </c>
      <c r="E211" s="29">
        <v>49573</v>
      </c>
      <c r="F211" s="56" t="s">
        <v>104</v>
      </c>
    </row>
    <row r="212" spans="2:6" x14ac:dyDescent="0.3">
      <c r="B212" s="38">
        <v>109</v>
      </c>
      <c r="C212" s="38">
        <v>4</v>
      </c>
      <c r="D212" s="39">
        <v>4262.9620000000004</v>
      </c>
      <c r="E212" s="29">
        <v>46261</v>
      </c>
      <c r="F212" s="56" t="s">
        <v>103</v>
      </c>
    </row>
    <row r="213" spans="2:6" x14ac:dyDescent="0.3">
      <c r="B213" s="38">
        <v>109</v>
      </c>
      <c r="C213" s="38">
        <v>4</v>
      </c>
      <c r="D213" s="39">
        <v>5425.5879999999997</v>
      </c>
      <c r="E213" s="29">
        <v>16090</v>
      </c>
      <c r="F213" s="56" t="s">
        <v>104</v>
      </c>
    </row>
    <row r="214" spans="2:6" x14ac:dyDescent="0.3">
      <c r="B214" s="38">
        <v>109</v>
      </c>
      <c r="C214" s="38" t="s">
        <v>90</v>
      </c>
      <c r="D214" s="39">
        <v>2308.3999399999998</v>
      </c>
      <c r="E214" s="29">
        <v>4</v>
      </c>
      <c r="F214" s="56" t="s">
        <v>103</v>
      </c>
    </row>
    <row r="215" spans="2:6" x14ac:dyDescent="0.3">
      <c r="B215" s="38">
        <v>115</v>
      </c>
      <c r="C215" s="38">
        <v>1</v>
      </c>
      <c r="D215" s="39">
        <v>1546.5889999999999</v>
      </c>
      <c r="E215" s="29">
        <v>164497</v>
      </c>
      <c r="F215" s="56" t="s">
        <v>103</v>
      </c>
    </row>
    <row r="216" spans="2:6" x14ac:dyDescent="0.3">
      <c r="B216" s="38">
        <v>115</v>
      </c>
      <c r="C216" s="38">
        <v>1</v>
      </c>
      <c r="D216" s="39">
        <v>1968.386</v>
      </c>
      <c r="E216" s="29">
        <v>14215</v>
      </c>
      <c r="F216" s="56" t="s">
        <v>104</v>
      </c>
    </row>
    <row r="217" spans="2:6" x14ac:dyDescent="0.3">
      <c r="B217" s="38">
        <v>115</v>
      </c>
      <c r="C217" s="38">
        <v>2</v>
      </c>
      <c r="D217" s="39">
        <v>1886.1369999999999</v>
      </c>
      <c r="E217" s="29">
        <v>191556</v>
      </c>
      <c r="F217" s="56" t="s">
        <v>103</v>
      </c>
    </row>
    <row r="218" spans="2:6" x14ac:dyDescent="0.3">
      <c r="B218" s="38">
        <v>115</v>
      </c>
      <c r="C218" s="38">
        <v>2</v>
      </c>
      <c r="D218" s="39">
        <v>2400.538</v>
      </c>
      <c r="E218" s="29">
        <v>17534</v>
      </c>
      <c r="F218" s="56" t="s">
        <v>104</v>
      </c>
    </row>
    <row r="219" spans="2:6" x14ac:dyDescent="0.3">
      <c r="B219" s="38">
        <v>115</v>
      </c>
      <c r="C219" s="38">
        <v>3</v>
      </c>
      <c r="D219" s="39">
        <v>2565.2330000000002</v>
      </c>
      <c r="E219" s="29">
        <v>130354</v>
      </c>
      <c r="F219" s="56" t="s">
        <v>103</v>
      </c>
    </row>
    <row r="220" spans="2:6" x14ac:dyDescent="0.3">
      <c r="B220" s="38">
        <v>115</v>
      </c>
      <c r="C220" s="38">
        <v>3</v>
      </c>
      <c r="D220" s="39">
        <v>3264.8420000000001</v>
      </c>
      <c r="E220" s="29">
        <v>12067</v>
      </c>
      <c r="F220" s="56" t="s">
        <v>104</v>
      </c>
    </row>
    <row r="221" spans="2:6" x14ac:dyDescent="0.3">
      <c r="B221" s="38">
        <v>115</v>
      </c>
      <c r="C221" s="38">
        <v>4</v>
      </c>
      <c r="D221" s="39">
        <v>4262.9620000000004</v>
      </c>
      <c r="E221" s="29">
        <v>29110</v>
      </c>
      <c r="F221" s="56" t="s">
        <v>103</v>
      </c>
    </row>
    <row r="222" spans="2:6" x14ac:dyDescent="0.3">
      <c r="B222" s="38">
        <v>115</v>
      </c>
      <c r="C222" s="38">
        <v>4</v>
      </c>
      <c r="D222" s="39">
        <v>5425.5879999999997</v>
      </c>
      <c r="E222" s="29">
        <v>2482</v>
      </c>
      <c r="F222" s="56" t="s">
        <v>104</v>
      </c>
    </row>
    <row r="223" spans="2:6" x14ac:dyDescent="0.3">
      <c r="B223" s="38">
        <v>118</v>
      </c>
      <c r="C223" s="38">
        <v>1</v>
      </c>
      <c r="D223" s="39">
        <v>1546.5889999999999</v>
      </c>
      <c r="E223" s="29">
        <v>158684</v>
      </c>
      <c r="F223" s="56" t="s">
        <v>103</v>
      </c>
    </row>
    <row r="224" spans="2:6" x14ac:dyDescent="0.3">
      <c r="B224" s="38">
        <v>118</v>
      </c>
      <c r="C224" s="38">
        <v>1</v>
      </c>
      <c r="D224" s="39">
        <v>1968.386</v>
      </c>
      <c r="E224" s="29">
        <v>2615</v>
      </c>
      <c r="F224" s="56" t="s">
        <v>104</v>
      </c>
    </row>
    <row r="225" spans="2:6" x14ac:dyDescent="0.3">
      <c r="B225" s="38">
        <v>118</v>
      </c>
      <c r="C225" s="38">
        <v>2</v>
      </c>
      <c r="D225" s="39">
        <v>1886.1369999999999</v>
      </c>
      <c r="E225" s="29">
        <v>259501</v>
      </c>
      <c r="F225" s="56" t="s">
        <v>103</v>
      </c>
    </row>
    <row r="226" spans="2:6" x14ac:dyDescent="0.3">
      <c r="B226" s="38">
        <v>118</v>
      </c>
      <c r="C226" s="38">
        <v>2</v>
      </c>
      <c r="D226" s="39">
        <v>2400.538</v>
      </c>
      <c r="E226" s="29">
        <v>4001</v>
      </c>
      <c r="F226" s="56" t="s">
        <v>104</v>
      </c>
    </row>
    <row r="227" spans="2:6" x14ac:dyDescent="0.3">
      <c r="B227" s="38">
        <v>118</v>
      </c>
      <c r="C227" s="38">
        <v>3</v>
      </c>
      <c r="D227" s="39">
        <v>2565.2330000000002</v>
      </c>
      <c r="E227" s="29">
        <v>193202</v>
      </c>
      <c r="F227" s="56" t="s">
        <v>103</v>
      </c>
    </row>
    <row r="228" spans="2:6" x14ac:dyDescent="0.3">
      <c r="B228" s="38">
        <v>118</v>
      </c>
      <c r="C228" s="38">
        <v>3</v>
      </c>
      <c r="D228" s="39">
        <v>3264.8420000000001</v>
      </c>
      <c r="E228" s="29">
        <v>2829</v>
      </c>
      <c r="F228" s="56" t="s">
        <v>104</v>
      </c>
    </row>
    <row r="229" spans="2:6" x14ac:dyDescent="0.3">
      <c r="B229" s="38">
        <v>118</v>
      </c>
      <c r="C229" s="38">
        <v>4</v>
      </c>
      <c r="D229" s="39">
        <v>4262.9620000000004</v>
      </c>
      <c r="E229" s="29">
        <v>21934</v>
      </c>
      <c r="F229" s="56" t="s">
        <v>103</v>
      </c>
    </row>
    <row r="230" spans="2:6" x14ac:dyDescent="0.3">
      <c r="B230" s="38">
        <v>118</v>
      </c>
      <c r="C230" s="38">
        <v>4</v>
      </c>
      <c r="D230" s="39">
        <v>5425.5879999999997</v>
      </c>
      <c r="E230" s="29">
        <v>509</v>
      </c>
      <c r="F230" s="56" t="s">
        <v>104</v>
      </c>
    </row>
    <row r="231" spans="2:6" x14ac:dyDescent="0.3">
      <c r="B231" s="38">
        <v>118</v>
      </c>
      <c r="C231" s="38" t="s">
        <v>99</v>
      </c>
      <c r="D231" s="39">
        <v>2090.8677899999998</v>
      </c>
      <c r="E231" s="29">
        <v>4419</v>
      </c>
      <c r="F231" s="56" t="s">
        <v>103</v>
      </c>
    </row>
    <row r="232" spans="2:6" x14ac:dyDescent="0.3">
      <c r="B232" s="38">
        <v>118</v>
      </c>
      <c r="C232" s="38" t="s">
        <v>99</v>
      </c>
      <c r="D232" s="39">
        <v>2661.10446</v>
      </c>
      <c r="E232" s="29">
        <v>67</v>
      </c>
      <c r="F232" s="56" t="s">
        <v>104</v>
      </c>
    </row>
    <row r="233" spans="2:6" x14ac:dyDescent="0.3">
      <c r="B233" s="38">
        <v>132</v>
      </c>
      <c r="C233" s="38">
        <v>1</v>
      </c>
      <c r="D233" s="39">
        <v>1546.5889999999999</v>
      </c>
      <c r="E233" s="29">
        <v>461766</v>
      </c>
      <c r="F233" s="56" t="s">
        <v>103</v>
      </c>
    </row>
    <row r="234" spans="2:6" x14ac:dyDescent="0.3">
      <c r="B234" s="38">
        <v>132</v>
      </c>
      <c r="C234" s="38">
        <v>2</v>
      </c>
      <c r="D234" s="39">
        <v>1886.1369999999999</v>
      </c>
      <c r="E234" s="29">
        <v>464132</v>
      </c>
      <c r="F234" s="56" t="s">
        <v>103</v>
      </c>
    </row>
    <row r="235" spans="2:6" x14ac:dyDescent="0.3">
      <c r="B235" s="38">
        <v>132</v>
      </c>
      <c r="C235" s="38">
        <v>3</v>
      </c>
      <c r="D235" s="39">
        <v>2565.2330000000002</v>
      </c>
      <c r="E235" s="29">
        <v>292334</v>
      </c>
      <c r="F235" s="56" t="s">
        <v>103</v>
      </c>
    </row>
    <row r="236" spans="2:6" x14ac:dyDescent="0.3">
      <c r="B236" s="38">
        <v>132</v>
      </c>
      <c r="C236" s="38">
        <v>4</v>
      </c>
      <c r="D236" s="39">
        <v>4262.9620000000004</v>
      </c>
      <c r="E236" s="29">
        <v>12029</v>
      </c>
      <c r="F236" s="56" t="s">
        <v>103</v>
      </c>
    </row>
    <row r="237" spans="2:6" x14ac:dyDescent="0.3">
      <c r="B237" s="38">
        <v>151</v>
      </c>
      <c r="C237" s="38">
        <v>1</v>
      </c>
      <c r="D237" s="39">
        <v>1968.386</v>
      </c>
      <c r="E237" s="29">
        <v>217284</v>
      </c>
      <c r="F237" s="56" t="s">
        <v>104</v>
      </c>
    </row>
    <row r="238" spans="2:6" x14ac:dyDescent="0.3">
      <c r="B238" s="38">
        <v>151</v>
      </c>
      <c r="C238" s="38">
        <v>2</v>
      </c>
      <c r="D238" s="39">
        <v>2400.538</v>
      </c>
      <c r="E238" s="29">
        <v>388513</v>
      </c>
      <c r="F238" s="56" t="s">
        <v>104</v>
      </c>
    </row>
    <row r="239" spans="2:6" x14ac:dyDescent="0.3">
      <c r="B239" s="38">
        <v>151</v>
      </c>
      <c r="C239" s="38">
        <v>3</v>
      </c>
      <c r="D239" s="39">
        <v>3264.8420000000001</v>
      </c>
      <c r="E239" s="29">
        <v>270461</v>
      </c>
      <c r="F239" s="56" t="s">
        <v>104</v>
      </c>
    </row>
    <row r="240" spans="2:6" x14ac:dyDescent="0.3">
      <c r="B240" s="38">
        <v>151</v>
      </c>
      <c r="C240" s="38">
        <v>4</v>
      </c>
      <c r="D240" s="39">
        <v>5425.5879999999997</v>
      </c>
      <c r="E240" s="29">
        <v>55289</v>
      </c>
      <c r="F240" s="56" t="s">
        <v>104</v>
      </c>
    </row>
    <row r="241" spans="2:6" x14ac:dyDescent="0.3">
      <c r="B241" s="38">
        <v>151</v>
      </c>
      <c r="C241" s="38" t="s">
        <v>100</v>
      </c>
      <c r="D241" s="39">
        <v>2730.2184000000002</v>
      </c>
      <c r="E241" s="29">
        <v>68</v>
      </c>
      <c r="F241" s="56" t="s">
        <v>104</v>
      </c>
    </row>
    <row r="242" spans="2:6" x14ac:dyDescent="0.3">
      <c r="B242" s="38">
        <v>132</v>
      </c>
      <c r="C242" s="38">
        <v>1</v>
      </c>
      <c r="D242" s="39">
        <v>1201.19</v>
      </c>
      <c r="E242" s="29">
        <v>9690</v>
      </c>
      <c r="F242" s="56"/>
    </row>
    <row r="243" spans="2:6" x14ac:dyDescent="0.3">
      <c r="B243" s="38">
        <v>132</v>
      </c>
      <c r="C243" s="38">
        <v>1</v>
      </c>
      <c r="D243" s="39">
        <v>1321.309</v>
      </c>
      <c r="E243" s="29">
        <v>567094</v>
      </c>
      <c r="F243" s="56"/>
    </row>
    <row r="244" spans="2:6" x14ac:dyDescent="0.3">
      <c r="B244" s="38">
        <v>132</v>
      </c>
      <c r="C244" s="38">
        <v>2</v>
      </c>
      <c r="D244" s="39">
        <v>1473.89</v>
      </c>
      <c r="E244" s="29">
        <v>8329</v>
      </c>
      <c r="F244" s="56"/>
    </row>
    <row r="245" spans="2:6" x14ac:dyDescent="0.3">
      <c r="B245" s="38">
        <v>132</v>
      </c>
      <c r="C245" s="38">
        <v>2</v>
      </c>
      <c r="D245" s="39">
        <v>1621.279</v>
      </c>
      <c r="E245" s="29">
        <v>498310</v>
      </c>
      <c r="F245" s="56"/>
    </row>
    <row r="246" spans="2:6" x14ac:dyDescent="0.3">
      <c r="B246" s="38">
        <v>132</v>
      </c>
      <c r="C246" s="38">
        <v>3</v>
      </c>
      <c r="D246" s="39">
        <v>2019.27</v>
      </c>
      <c r="E246" s="29">
        <v>5169</v>
      </c>
      <c r="F246" s="56"/>
    </row>
    <row r="247" spans="2:6" x14ac:dyDescent="0.3">
      <c r="B247" s="38">
        <v>132</v>
      </c>
      <c r="C247" s="38">
        <v>3</v>
      </c>
      <c r="D247" s="39">
        <v>2221.1970000000001</v>
      </c>
      <c r="E247" s="29">
        <v>304112</v>
      </c>
      <c r="F247" s="56"/>
    </row>
    <row r="248" spans="2:6" x14ac:dyDescent="0.3">
      <c r="B248" s="38">
        <v>132</v>
      </c>
      <c r="C248" s="38">
        <v>4</v>
      </c>
      <c r="D248" s="39">
        <v>3382.72</v>
      </c>
      <c r="E248" s="29">
        <v>193</v>
      </c>
      <c r="F248" s="56"/>
    </row>
    <row r="249" spans="2:6" x14ac:dyDescent="0.3">
      <c r="B249" s="38">
        <v>132</v>
      </c>
      <c r="C249" s="38">
        <v>4</v>
      </c>
      <c r="D249" s="39">
        <v>3720.9920000000002</v>
      </c>
      <c r="E249" s="29">
        <v>11980</v>
      </c>
      <c r="F249" s="56"/>
    </row>
    <row r="250" spans="2:6" x14ac:dyDescent="0.3">
      <c r="B250" s="38">
        <v>151</v>
      </c>
      <c r="C250" s="38">
        <v>1</v>
      </c>
      <c r="D250" s="39">
        <v>1681.6659999999999</v>
      </c>
      <c r="E250" s="29">
        <v>270658</v>
      </c>
      <c r="F250" s="56"/>
    </row>
    <row r="251" spans="2:6" x14ac:dyDescent="0.3">
      <c r="B251" s="38">
        <v>151</v>
      </c>
      <c r="C251" s="38">
        <v>2</v>
      </c>
      <c r="D251" s="39">
        <v>2063.4459999999999</v>
      </c>
      <c r="E251" s="29">
        <v>405340</v>
      </c>
      <c r="F251" s="56"/>
    </row>
    <row r="252" spans="2:6" x14ac:dyDescent="0.3">
      <c r="B252" s="38">
        <v>151</v>
      </c>
      <c r="C252" s="38">
        <v>3</v>
      </c>
      <c r="D252" s="39">
        <v>2826.9780000000001</v>
      </c>
      <c r="E252" s="29">
        <v>273765</v>
      </c>
      <c r="F252" s="56"/>
    </row>
    <row r="253" spans="2:6" x14ac:dyDescent="0.3">
      <c r="B253" s="38">
        <v>151</v>
      </c>
      <c r="C253" s="38">
        <v>4</v>
      </c>
      <c r="D253" s="39">
        <v>4735.808</v>
      </c>
      <c r="E253" s="29">
        <v>55653</v>
      </c>
      <c r="F253" s="56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E1C9A-FDA4-4D80-AA7F-79FF8DD13AF4}">
  <dimension ref="B1:L30"/>
  <sheetViews>
    <sheetView showGridLines="0" topLeftCell="A16" workbookViewId="0">
      <selection activeCell="B26" sqref="B26"/>
    </sheetView>
  </sheetViews>
  <sheetFormatPr baseColWidth="10" defaultRowHeight="14.4" x14ac:dyDescent="0.3"/>
  <cols>
    <col min="1" max="1" width="4.6640625" customWidth="1"/>
    <col min="2" max="2" width="17.88671875" style="28" customWidth="1"/>
    <col min="3" max="12" width="17.88671875" customWidth="1"/>
  </cols>
  <sheetData>
    <row r="1" spans="2:12" ht="15" thickBot="1" x14ac:dyDescent="0.35"/>
    <row r="2" spans="2:12" ht="31.8" thickBot="1" x14ac:dyDescent="0.35">
      <c r="B2" s="31" t="s">
        <v>65</v>
      </c>
      <c r="C2" s="32" t="s">
        <v>66</v>
      </c>
      <c r="D2" s="32" t="s">
        <v>67</v>
      </c>
      <c r="E2" s="32" t="s">
        <v>68</v>
      </c>
      <c r="F2" s="32" t="s">
        <v>69</v>
      </c>
      <c r="G2" s="32" t="s">
        <v>82</v>
      </c>
      <c r="H2" s="32" t="s">
        <v>83</v>
      </c>
      <c r="I2" s="32" t="s">
        <v>70</v>
      </c>
      <c r="J2" s="32" t="s">
        <v>71</v>
      </c>
      <c r="K2" s="32" t="s">
        <v>84</v>
      </c>
      <c r="L2" s="32" t="s">
        <v>85</v>
      </c>
    </row>
    <row r="3" spans="2:12" ht="15.6" x14ac:dyDescent="0.3">
      <c r="B3" s="40">
        <v>1</v>
      </c>
      <c r="C3" s="33">
        <v>1405.99</v>
      </c>
      <c r="D3" s="33">
        <v>1546.5890000000002</v>
      </c>
      <c r="E3" s="33">
        <v>1827.787</v>
      </c>
      <c r="F3" s="33">
        <v>2108.9850000000001</v>
      </c>
      <c r="G3" s="33">
        <v>1405.99</v>
      </c>
      <c r="H3" s="33">
        <v>1405.99</v>
      </c>
      <c r="I3" s="33">
        <v>1968.386</v>
      </c>
      <c r="J3" s="33">
        <v>2249.5840000000003</v>
      </c>
      <c r="K3" s="33">
        <v>1546.5890000000002</v>
      </c>
      <c r="L3" s="33">
        <v>1546.5890000000002</v>
      </c>
    </row>
    <row r="4" spans="2:12" ht="15.6" x14ac:dyDescent="0.3">
      <c r="B4" s="40">
        <v>2</v>
      </c>
      <c r="C4" s="33">
        <v>1714.67</v>
      </c>
      <c r="D4" s="33">
        <v>1886.1370000000002</v>
      </c>
      <c r="E4" s="33">
        <v>2229.0710000000004</v>
      </c>
      <c r="F4" s="33">
        <v>2572.0050000000001</v>
      </c>
      <c r="G4" s="33">
        <v>1714.67</v>
      </c>
      <c r="H4" s="33">
        <v>1714.67</v>
      </c>
      <c r="I4" s="33">
        <v>2400.538</v>
      </c>
      <c r="J4" s="33">
        <v>2743.4720000000002</v>
      </c>
      <c r="K4" s="33">
        <v>1886.1370000000002</v>
      </c>
      <c r="L4" s="33">
        <v>1886.1370000000002</v>
      </c>
    </row>
    <row r="5" spans="2:12" ht="15.6" x14ac:dyDescent="0.3">
      <c r="B5" s="40">
        <v>3</v>
      </c>
      <c r="C5" s="33">
        <v>2332.0300000000002</v>
      </c>
      <c r="D5" s="33">
        <v>2565.2330000000006</v>
      </c>
      <c r="E5" s="33">
        <v>3031.6390000000006</v>
      </c>
      <c r="F5" s="33">
        <v>3498.0450000000001</v>
      </c>
      <c r="G5" s="33">
        <v>2332.0300000000002</v>
      </c>
      <c r="H5" s="33">
        <v>2332.0300000000002</v>
      </c>
      <c r="I5" s="33">
        <v>3264.8420000000001</v>
      </c>
      <c r="J5" s="33">
        <v>3731.2480000000005</v>
      </c>
      <c r="K5" s="33">
        <v>2565.2330000000006</v>
      </c>
      <c r="L5" s="33">
        <v>2565.2330000000006</v>
      </c>
    </row>
    <row r="6" spans="2:12" ht="15.6" x14ac:dyDescent="0.3">
      <c r="B6" s="40">
        <v>4</v>
      </c>
      <c r="C6" s="33">
        <v>3875.42</v>
      </c>
      <c r="D6" s="33">
        <v>4262.9620000000004</v>
      </c>
      <c r="E6" s="33">
        <v>5038.0460000000003</v>
      </c>
      <c r="F6" s="33">
        <v>5813.13</v>
      </c>
      <c r="G6" s="33">
        <v>3875.42</v>
      </c>
      <c r="H6" s="33">
        <v>3875.42</v>
      </c>
      <c r="I6" s="33">
        <v>5425.5879999999997</v>
      </c>
      <c r="J6" s="33">
        <v>6200.6720000000005</v>
      </c>
      <c r="K6" s="33">
        <v>4262.9620000000004</v>
      </c>
      <c r="L6" s="33">
        <v>4262.9620000000004</v>
      </c>
    </row>
    <row r="7" spans="2:12" ht="15.6" x14ac:dyDescent="0.3">
      <c r="B7" s="38" t="s">
        <v>62</v>
      </c>
      <c r="C7" s="33">
        <v>1757.49</v>
      </c>
      <c r="D7" s="33">
        <v>1933.2362500000002</v>
      </c>
      <c r="E7" s="33">
        <v>2284.7337499999999</v>
      </c>
      <c r="F7" s="33">
        <v>2636.2312500000003</v>
      </c>
      <c r="G7" s="33">
        <v>1757.4875</v>
      </c>
      <c r="H7" s="33">
        <v>1757.4875</v>
      </c>
      <c r="I7" s="33">
        <v>2460.4825000000001</v>
      </c>
      <c r="J7" s="33">
        <v>2811.9800000000005</v>
      </c>
      <c r="K7" s="33">
        <v>1933.2362500000002</v>
      </c>
      <c r="L7" s="33">
        <v>1933.2362500000002</v>
      </c>
    </row>
    <row r="8" spans="2:12" ht="15.6" x14ac:dyDescent="0.3">
      <c r="B8" s="40" t="s">
        <v>63</v>
      </c>
      <c r="C8" s="33">
        <v>2143.34</v>
      </c>
      <c r="D8" s="33">
        <v>2357.6712500000003</v>
      </c>
      <c r="E8" s="33">
        <v>2786.3387500000003</v>
      </c>
      <c r="F8" s="33">
        <v>3215.0062500000004</v>
      </c>
      <c r="G8" s="33">
        <v>2143.3375000000001</v>
      </c>
      <c r="H8" s="33">
        <v>2143.3375000000001</v>
      </c>
      <c r="I8" s="33">
        <v>3000.6725000000001</v>
      </c>
      <c r="J8" s="33">
        <v>3429.34</v>
      </c>
      <c r="K8" s="33">
        <v>2357.6712500000003</v>
      </c>
      <c r="L8" s="33">
        <v>2357.6712500000003</v>
      </c>
    </row>
    <row r="9" spans="2:12" ht="15.6" x14ac:dyDescent="0.3">
      <c r="B9" s="38" t="s">
        <v>64</v>
      </c>
      <c r="C9" s="33">
        <v>2915.04</v>
      </c>
      <c r="D9" s="33">
        <v>3206.5412500000007</v>
      </c>
      <c r="E9" s="33">
        <v>3789.5487500000008</v>
      </c>
      <c r="F9" s="33">
        <v>4372.5562499999996</v>
      </c>
      <c r="G9" s="33">
        <v>2915.0375000000004</v>
      </c>
      <c r="H9" s="33">
        <v>2915.0375000000004</v>
      </c>
      <c r="I9" s="33">
        <v>4081.0525000000002</v>
      </c>
      <c r="J9" s="33">
        <v>4664.0600000000004</v>
      </c>
      <c r="K9" s="33">
        <v>3206.5412500000007</v>
      </c>
      <c r="L9" s="33">
        <v>3206.5412500000007</v>
      </c>
    </row>
    <row r="10" spans="2:12" ht="15.6" x14ac:dyDescent="0.3">
      <c r="B10" s="40" t="s">
        <v>72</v>
      </c>
      <c r="C10" s="33">
        <v>4844.28</v>
      </c>
      <c r="D10" s="33">
        <v>5328.7025000000003</v>
      </c>
      <c r="E10" s="33">
        <v>6297.5575000000008</v>
      </c>
      <c r="F10" s="33">
        <v>7266.4125000000004</v>
      </c>
      <c r="G10" s="33">
        <v>4844.2749999999996</v>
      </c>
      <c r="H10" s="33">
        <v>4844.2749999999996</v>
      </c>
      <c r="I10" s="33">
        <v>6781.9849999999997</v>
      </c>
      <c r="J10" s="33">
        <v>7750.84</v>
      </c>
      <c r="K10" s="33">
        <v>5328.7025000000003</v>
      </c>
      <c r="L10" s="33">
        <v>5328.7025000000003</v>
      </c>
    </row>
    <row r="11" spans="2:12" ht="15.6" x14ac:dyDescent="0.3">
      <c r="B11" s="38" t="s">
        <v>73</v>
      </c>
      <c r="C11" s="33">
        <v>2460.4899999999998</v>
      </c>
      <c r="D11" s="33">
        <v>2706.5307500000004</v>
      </c>
      <c r="E11" s="33">
        <v>3198.62725</v>
      </c>
      <c r="F11" s="33">
        <v>3690.7237500000001</v>
      </c>
      <c r="G11" s="33">
        <v>2460.4825000000001</v>
      </c>
      <c r="H11" s="33">
        <v>2460.4825000000001</v>
      </c>
      <c r="I11" s="33">
        <v>3444.6754999999998</v>
      </c>
      <c r="J11" s="33">
        <v>3936.7720000000004</v>
      </c>
      <c r="K11" s="33">
        <v>2706.5307500000004</v>
      </c>
      <c r="L11" s="33">
        <v>2706.5307500000004</v>
      </c>
    </row>
    <row r="12" spans="2:12" ht="15.6" x14ac:dyDescent="0.3">
      <c r="B12" s="40" t="s">
        <v>74</v>
      </c>
      <c r="C12" s="33">
        <v>3000.68</v>
      </c>
      <c r="D12" s="33">
        <v>3300.7397500000002</v>
      </c>
      <c r="E12" s="33">
        <v>3900.8742500000008</v>
      </c>
      <c r="F12" s="33">
        <v>4501.00875</v>
      </c>
      <c r="G12" s="33">
        <v>3000.6725000000001</v>
      </c>
      <c r="H12" s="33">
        <v>3000.6725000000001</v>
      </c>
      <c r="I12" s="33">
        <v>4200.9414999999999</v>
      </c>
      <c r="J12" s="33">
        <v>4801.076</v>
      </c>
      <c r="K12" s="33">
        <v>3300.7397500000002</v>
      </c>
      <c r="L12" s="33">
        <v>3300.7397500000002</v>
      </c>
    </row>
    <row r="13" spans="2:12" ht="15.6" x14ac:dyDescent="0.3">
      <c r="B13" s="38" t="s">
        <v>75</v>
      </c>
      <c r="C13" s="33">
        <v>4081.05</v>
      </c>
      <c r="D13" s="33">
        <v>4489.1577500000012</v>
      </c>
      <c r="E13" s="33">
        <v>5305.3682500000014</v>
      </c>
      <c r="F13" s="33">
        <v>6121.5787500000006</v>
      </c>
      <c r="G13" s="33">
        <v>4081.0525000000002</v>
      </c>
      <c r="H13" s="33">
        <v>4081.0525000000002</v>
      </c>
      <c r="I13" s="33">
        <v>5713.4735000000001</v>
      </c>
      <c r="J13" s="33">
        <v>6529.6840000000011</v>
      </c>
      <c r="K13" s="33">
        <v>4489.1577500000012</v>
      </c>
      <c r="L13" s="33">
        <v>4489.1577500000012</v>
      </c>
    </row>
    <row r="14" spans="2:12" ht="15.6" x14ac:dyDescent="0.3">
      <c r="B14" s="40" t="s">
        <v>76</v>
      </c>
      <c r="C14" s="33">
        <v>6781.99</v>
      </c>
      <c r="D14" s="33">
        <v>7460.183500000001</v>
      </c>
      <c r="E14" s="33">
        <v>8816.5805</v>
      </c>
      <c r="F14" s="33">
        <v>10172.977500000001</v>
      </c>
      <c r="G14" s="33">
        <v>6781.9850000000006</v>
      </c>
      <c r="H14" s="33">
        <v>6781.9850000000006</v>
      </c>
      <c r="I14" s="33">
        <v>9494.7789999999986</v>
      </c>
      <c r="J14" s="33">
        <v>10851.176000000001</v>
      </c>
      <c r="K14" s="33">
        <v>7460.183500000001</v>
      </c>
      <c r="L14" s="33">
        <v>7460.183500000001</v>
      </c>
    </row>
    <row r="15" spans="2:12" ht="15.6" x14ac:dyDescent="0.3">
      <c r="B15" s="40" t="s">
        <v>95</v>
      </c>
      <c r="C15" s="33">
        <v>1942.8733999999999</v>
      </c>
      <c r="D15" s="33">
        <v>2137.1607400000003</v>
      </c>
      <c r="E15" s="33">
        <v>2525.73542</v>
      </c>
      <c r="F15" s="33">
        <v>2914.3100999999997</v>
      </c>
      <c r="G15" s="33">
        <v>1942.8733999999999</v>
      </c>
      <c r="H15" s="33">
        <v>1942.8733999999999</v>
      </c>
      <c r="I15" s="33">
        <v>2720.0227599999998</v>
      </c>
      <c r="J15" s="33">
        <v>3108.59744</v>
      </c>
      <c r="K15" s="33">
        <v>2137.1607400000003</v>
      </c>
      <c r="L15" s="33">
        <v>2137.1607400000003</v>
      </c>
    </row>
    <row r="16" spans="2:12" ht="15.6" x14ac:dyDescent="0.3">
      <c r="B16" s="40" t="s">
        <v>96</v>
      </c>
      <c r="C16" s="33">
        <v>1894.0165</v>
      </c>
      <c r="D16" s="33">
        <v>2083.41815</v>
      </c>
      <c r="E16" s="33">
        <v>2462.22145</v>
      </c>
      <c r="F16" s="33">
        <v>2841.02475</v>
      </c>
      <c r="G16" s="33">
        <v>1894.0165</v>
      </c>
      <c r="H16" s="33">
        <v>1894.0165</v>
      </c>
      <c r="I16" s="33">
        <v>2651.6230999999998</v>
      </c>
      <c r="J16" s="33">
        <v>3030.4264000000003</v>
      </c>
      <c r="K16" s="33">
        <v>2083.41815</v>
      </c>
      <c r="L16" s="33">
        <v>2083.41815</v>
      </c>
    </row>
    <row r="17" spans="2:12" ht="15.6" x14ac:dyDescent="0.3">
      <c r="B17" s="40" t="s">
        <v>86</v>
      </c>
      <c r="C17" s="33">
        <v>1988.9046000000001</v>
      </c>
      <c r="D17" s="33">
        <v>2187.7950600000004</v>
      </c>
      <c r="E17" s="33">
        <v>2585.5759800000001</v>
      </c>
      <c r="F17" s="33">
        <v>2983.3569000000002</v>
      </c>
      <c r="G17" s="33">
        <v>1988.9046000000001</v>
      </c>
      <c r="H17" s="33">
        <v>1988.9046000000001</v>
      </c>
      <c r="I17" s="33">
        <v>2784.4664400000001</v>
      </c>
      <c r="J17" s="33">
        <v>3182.2473600000003</v>
      </c>
      <c r="K17" s="33">
        <v>2187.7950600000004</v>
      </c>
      <c r="L17" s="33">
        <v>2187.7950600000004</v>
      </c>
    </row>
    <row r="18" spans="2:12" ht="15.6" x14ac:dyDescent="0.3">
      <c r="B18" s="40" t="s">
        <v>77</v>
      </c>
      <c r="C18" s="33">
        <v>1854.9593</v>
      </c>
      <c r="D18" s="33">
        <v>2040.4552300000003</v>
      </c>
      <c r="E18" s="33">
        <v>2411.4470900000001</v>
      </c>
      <c r="F18" s="33">
        <v>2782.4389499999997</v>
      </c>
      <c r="G18" s="33">
        <v>1854.9593</v>
      </c>
      <c r="H18" s="33">
        <v>1854.9593</v>
      </c>
      <c r="I18" s="33">
        <v>2596.9430199999997</v>
      </c>
      <c r="J18" s="33">
        <v>2967.9348800000002</v>
      </c>
      <c r="K18" s="33">
        <v>2040.4552300000003</v>
      </c>
      <c r="L18" s="33">
        <v>2040.4552300000003</v>
      </c>
    </row>
    <row r="19" spans="2:12" ht="15.6" x14ac:dyDescent="0.3">
      <c r="B19" s="40" t="s">
        <v>98</v>
      </c>
      <c r="C19" s="33">
        <v>1938.9548</v>
      </c>
      <c r="D19" s="33">
        <v>2132.8502800000001</v>
      </c>
      <c r="E19" s="33">
        <v>2520.6412399999999</v>
      </c>
      <c r="F19" s="33">
        <v>2908.4322000000002</v>
      </c>
      <c r="G19" s="33">
        <v>1938.9548</v>
      </c>
      <c r="H19" s="33">
        <v>1938.9548</v>
      </c>
      <c r="I19" s="33">
        <v>2714.5367199999996</v>
      </c>
      <c r="J19" s="33">
        <v>3102.3276800000003</v>
      </c>
      <c r="K19" s="33">
        <v>2132.8502800000001</v>
      </c>
      <c r="L19" s="33">
        <v>2132.8502800000001</v>
      </c>
    </row>
    <row r="20" spans="2:12" ht="15.6" x14ac:dyDescent="0.3">
      <c r="B20" s="40" t="s">
        <v>78</v>
      </c>
      <c r="C20" s="33">
        <v>1980.7983999999999</v>
      </c>
      <c r="D20" s="33">
        <v>2178.87824</v>
      </c>
      <c r="E20" s="33">
        <v>2575.0379199999998</v>
      </c>
      <c r="F20" s="33">
        <v>2971.1976</v>
      </c>
      <c r="G20" s="33">
        <v>1980.7983999999999</v>
      </c>
      <c r="H20" s="33">
        <v>1980.7983999999999</v>
      </c>
      <c r="I20" s="33">
        <v>2773.1177599999996</v>
      </c>
      <c r="J20" s="33">
        <v>3169.2774399999998</v>
      </c>
      <c r="K20" s="33">
        <v>2178.87824</v>
      </c>
      <c r="L20" s="33">
        <v>2178.87824</v>
      </c>
    </row>
    <row r="21" spans="2:12" ht="15.6" x14ac:dyDescent="0.3">
      <c r="B21" s="40" t="s">
        <v>87</v>
      </c>
      <c r="C21" s="33">
        <v>1633.4646</v>
      </c>
      <c r="D21" s="33">
        <v>1796.8110600000002</v>
      </c>
      <c r="E21" s="33">
        <v>2123.50398</v>
      </c>
      <c r="F21" s="33">
        <v>2450.1968999999999</v>
      </c>
      <c r="G21" s="33">
        <v>1633.4646</v>
      </c>
      <c r="H21" s="33">
        <v>1633.4646</v>
      </c>
      <c r="I21" s="33">
        <v>2286.8504399999997</v>
      </c>
      <c r="J21" s="33">
        <v>2613.5433600000001</v>
      </c>
      <c r="K21" s="33">
        <v>1796.8110600000002</v>
      </c>
      <c r="L21" s="33">
        <v>1796.8110600000002</v>
      </c>
    </row>
    <row r="22" spans="2:12" ht="15.6" x14ac:dyDescent="0.3">
      <c r="B22" s="40" t="s">
        <v>88</v>
      </c>
      <c r="C22" s="33">
        <v>1620.7348</v>
      </c>
      <c r="D22" s="33">
        <v>1782.8082800000002</v>
      </c>
      <c r="E22" s="33">
        <v>2106.9552400000002</v>
      </c>
      <c r="F22" s="33">
        <v>2431.1021999999998</v>
      </c>
      <c r="G22" s="33">
        <v>1620.7348</v>
      </c>
      <c r="H22" s="33">
        <v>1620.7348</v>
      </c>
      <c r="I22" s="33">
        <v>2269.0287199999998</v>
      </c>
      <c r="J22" s="33">
        <v>2593.1756800000003</v>
      </c>
      <c r="K22" s="33">
        <v>1782.8082800000002</v>
      </c>
      <c r="L22" s="33">
        <v>1782.8082800000002</v>
      </c>
    </row>
    <row r="23" spans="2:12" ht="15.6" x14ac:dyDescent="0.3">
      <c r="B23" s="40" t="s">
        <v>89</v>
      </c>
      <c r="C23" s="33">
        <v>1845.9785999999999</v>
      </c>
      <c r="D23" s="33">
        <v>2030.57646</v>
      </c>
      <c r="E23" s="33">
        <v>2399.7721799999999</v>
      </c>
      <c r="F23" s="33">
        <v>2768.9678999999996</v>
      </c>
      <c r="G23" s="33">
        <v>1845.9785999999999</v>
      </c>
      <c r="H23" s="33">
        <v>1845.9785999999999</v>
      </c>
      <c r="I23" s="33">
        <v>2584.3700399999998</v>
      </c>
      <c r="J23" s="33">
        <v>2953.56576</v>
      </c>
      <c r="K23" s="33">
        <v>2030.57646</v>
      </c>
      <c r="L23" s="33">
        <v>2030.57646</v>
      </c>
    </row>
    <row r="24" spans="2:12" ht="15.6" x14ac:dyDescent="0.3">
      <c r="B24" s="40" t="s">
        <v>97</v>
      </c>
      <c r="C24" s="33">
        <v>1957.3683000000001</v>
      </c>
      <c r="D24" s="33">
        <v>2153.1051300000004</v>
      </c>
      <c r="E24" s="33">
        <v>2544.57879</v>
      </c>
      <c r="F24" s="33">
        <v>2936.0524500000001</v>
      </c>
      <c r="G24" s="33">
        <v>1957.3683000000001</v>
      </c>
      <c r="H24" s="33">
        <v>1957.3683000000001</v>
      </c>
      <c r="I24" s="33">
        <v>2740.3156199999999</v>
      </c>
      <c r="J24" s="33">
        <v>3131.7892800000004</v>
      </c>
      <c r="K24" s="33">
        <v>2153.1051300000004</v>
      </c>
      <c r="L24" s="33">
        <v>2153.1051300000004</v>
      </c>
    </row>
    <row r="25" spans="2:12" ht="15.6" x14ac:dyDescent="0.3">
      <c r="B25" s="40" t="s">
        <v>79</v>
      </c>
      <c r="C25" s="33">
        <v>2007.4657</v>
      </c>
      <c r="D25" s="33">
        <v>2208.21227</v>
      </c>
      <c r="E25" s="33">
        <v>2609.70541</v>
      </c>
      <c r="F25" s="33">
        <v>3011.1985500000001</v>
      </c>
      <c r="G25" s="33">
        <v>2007.4657</v>
      </c>
      <c r="H25" s="33">
        <v>2007.4657</v>
      </c>
      <c r="I25" s="33">
        <v>2810.4519799999998</v>
      </c>
      <c r="J25" s="33">
        <v>3211.9451200000003</v>
      </c>
      <c r="K25" s="33">
        <v>2208.21227</v>
      </c>
      <c r="L25" s="33">
        <v>2208.21227</v>
      </c>
    </row>
    <row r="26" spans="2:12" ht="15.6" x14ac:dyDescent="0.3">
      <c r="B26" s="40" t="s">
        <v>90</v>
      </c>
      <c r="C26" s="33">
        <v>2098.5454</v>
      </c>
      <c r="D26" s="33">
        <v>2308.3999400000002</v>
      </c>
      <c r="E26" s="33">
        <v>2728.1090199999999</v>
      </c>
      <c r="F26" s="33">
        <v>3147.8181</v>
      </c>
      <c r="G26" s="33">
        <v>2098.5454</v>
      </c>
      <c r="H26" s="33">
        <v>2098.5454</v>
      </c>
      <c r="I26" s="33">
        <v>2937.9635599999997</v>
      </c>
      <c r="J26" s="33">
        <v>3357.6726400000002</v>
      </c>
      <c r="K26" s="33">
        <v>2308.3999400000002</v>
      </c>
      <c r="L26" s="33">
        <v>2308.3999400000002</v>
      </c>
    </row>
    <row r="27" spans="2:12" ht="15.6" x14ac:dyDescent="0.3">
      <c r="B27" s="40" t="s">
        <v>99</v>
      </c>
      <c r="C27" s="33">
        <v>1900.7889</v>
      </c>
      <c r="D27" s="33">
        <v>2090.8677900000002</v>
      </c>
      <c r="E27" s="33">
        <v>2471.0255700000002</v>
      </c>
      <c r="F27" s="33">
        <v>2851.1833500000002</v>
      </c>
      <c r="G27" s="33">
        <v>1900.7889</v>
      </c>
      <c r="H27" s="33">
        <v>1900.7889</v>
      </c>
      <c r="I27" s="33">
        <v>2661.10446</v>
      </c>
      <c r="J27" s="33">
        <v>3041.26224</v>
      </c>
      <c r="K27" s="33">
        <v>2090.8677900000002</v>
      </c>
      <c r="L27" s="33">
        <v>2090.8677900000002</v>
      </c>
    </row>
    <row r="28" spans="2:12" ht="15.6" x14ac:dyDescent="0.3">
      <c r="B28" s="40" t="s">
        <v>100</v>
      </c>
      <c r="C28" s="33">
        <v>1950.1559999999999</v>
      </c>
      <c r="D28" s="33">
        <v>2145.1716000000001</v>
      </c>
      <c r="E28" s="33">
        <v>2535.2028</v>
      </c>
      <c r="F28" s="33">
        <v>2925.2339999999999</v>
      </c>
      <c r="G28" s="33">
        <v>1950.1559999999999</v>
      </c>
      <c r="H28" s="33">
        <v>1950.1559999999999</v>
      </c>
      <c r="I28" s="33">
        <v>2730.2183999999997</v>
      </c>
      <c r="J28" s="33">
        <v>3120.2496000000001</v>
      </c>
      <c r="K28" s="33">
        <v>2145.1716000000001</v>
      </c>
      <c r="L28" s="33">
        <v>2145.1716000000001</v>
      </c>
    </row>
    <row r="29" spans="2:12" x14ac:dyDescent="0.3">
      <c r="B29" s="34" t="s">
        <v>80</v>
      </c>
    </row>
    <row r="30" spans="2:12" x14ac:dyDescent="0.3">
      <c r="B30" s="34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572DA-E1FE-42A9-ACDB-A2CD5A9CD8F6}">
  <dimension ref="A1:C30"/>
  <sheetViews>
    <sheetView showGridLines="0" workbookViewId="0"/>
  </sheetViews>
  <sheetFormatPr baseColWidth="10" defaultRowHeight="14.4" x14ac:dyDescent="0.3"/>
  <cols>
    <col min="1" max="1" width="4.77734375" customWidth="1"/>
    <col min="2" max="2" width="11.5546875" style="28"/>
    <col min="3" max="3" width="14.6640625" style="28" bestFit="1" customWidth="1"/>
    <col min="4" max="16384" width="11.5546875" style="28"/>
  </cols>
  <sheetData>
    <row r="1" spans="2:3" ht="15" thickBot="1" x14ac:dyDescent="0.35"/>
    <row r="2" spans="2:3" ht="15" thickBot="1" x14ac:dyDescent="0.35">
      <c r="B2" s="22" t="s">
        <v>4</v>
      </c>
      <c r="C2" s="43" t="s">
        <v>91</v>
      </c>
    </row>
    <row r="3" spans="2:3" x14ac:dyDescent="0.3">
      <c r="B3" s="5">
        <v>4</v>
      </c>
      <c r="C3" s="44">
        <v>225330.24</v>
      </c>
    </row>
    <row r="4" spans="2:3" x14ac:dyDescent="0.3">
      <c r="B4" s="5">
        <v>7</v>
      </c>
      <c r="C4" s="44">
        <v>177607.65</v>
      </c>
    </row>
    <row r="5" spans="2:3" x14ac:dyDescent="0.3">
      <c r="B5" s="5">
        <v>12</v>
      </c>
      <c r="C5" s="44">
        <v>320090.40000000002</v>
      </c>
    </row>
    <row r="6" spans="2:3" x14ac:dyDescent="0.3">
      <c r="B6" s="5">
        <v>25</v>
      </c>
      <c r="C6" s="44">
        <v>180624.95</v>
      </c>
    </row>
    <row r="7" spans="2:3" x14ac:dyDescent="0.3">
      <c r="B7" s="5">
        <v>26</v>
      </c>
      <c r="C7" s="44">
        <v>232486.34</v>
      </c>
    </row>
    <row r="8" spans="2:3" x14ac:dyDescent="0.3">
      <c r="B8" s="5">
        <v>34</v>
      </c>
      <c r="C8" s="44">
        <v>427079</v>
      </c>
    </row>
    <row r="9" spans="2:3" x14ac:dyDescent="0.3">
      <c r="B9" s="5">
        <v>39</v>
      </c>
      <c r="C9" s="44">
        <v>405510.07</v>
      </c>
    </row>
    <row r="10" spans="2:3" x14ac:dyDescent="0.3">
      <c r="B10" s="5">
        <v>42</v>
      </c>
      <c r="C10" s="44">
        <v>248682.96</v>
      </c>
    </row>
    <row r="11" spans="2:3" x14ac:dyDescent="0.3">
      <c r="B11" s="5">
        <v>44</v>
      </c>
      <c r="C11" s="44">
        <v>244706.7</v>
      </c>
    </row>
    <row r="12" spans="2:3" x14ac:dyDescent="0.3">
      <c r="B12" s="5">
        <v>47</v>
      </c>
      <c r="C12" s="44">
        <v>186603.8</v>
      </c>
    </row>
    <row r="13" spans="2:3" x14ac:dyDescent="0.3">
      <c r="B13" s="5">
        <v>50</v>
      </c>
      <c r="C13" s="44">
        <v>291524.09000000003</v>
      </c>
    </row>
    <row r="14" spans="2:3" x14ac:dyDescent="0.3">
      <c r="B14" s="5">
        <v>61</v>
      </c>
      <c r="C14" s="44">
        <v>45960.2</v>
      </c>
    </row>
    <row r="15" spans="2:3" x14ac:dyDescent="0.3">
      <c r="B15" s="5">
        <v>62</v>
      </c>
      <c r="C15" s="44">
        <v>46836.95</v>
      </c>
    </row>
    <row r="16" spans="2:3" x14ac:dyDescent="0.3">
      <c r="B16" s="5">
        <v>64</v>
      </c>
      <c r="C16" s="44">
        <v>230203.3</v>
      </c>
    </row>
    <row r="17" spans="2:3" x14ac:dyDescent="0.3">
      <c r="B17" s="5">
        <v>65</v>
      </c>
      <c r="C17" s="44">
        <v>249291.3</v>
      </c>
    </row>
    <row r="18" spans="2:3" x14ac:dyDescent="0.3">
      <c r="B18" s="5">
        <v>68</v>
      </c>
      <c r="C18" s="44">
        <v>316641.26</v>
      </c>
    </row>
    <row r="19" spans="2:3" x14ac:dyDescent="0.3">
      <c r="B19" s="5">
        <v>76</v>
      </c>
      <c r="C19" s="44">
        <v>294436.83</v>
      </c>
    </row>
    <row r="20" spans="2:3" x14ac:dyDescent="0.3">
      <c r="B20" s="5">
        <v>84</v>
      </c>
      <c r="C20" s="44">
        <v>168910.66</v>
      </c>
    </row>
    <row r="21" spans="2:3" x14ac:dyDescent="0.3">
      <c r="B21" s="5">
        <v>102</v>
      </c>
      <c r="C21" s="44">
        <v>211707.21</v>
      </c>
    </row>
    <row r="22" spans="2:3" x14ac:dyDescent="0.3">
      <c r="B22" s="5">
        <v>106</v>
      </c>
      <c r="C22" s="44">
        <v>552344.29</v>
      </c>
    </row>
    <row r="23" spans="2:3" x14ac:dyDescent="0.3">
      <c r="B23" s="5">
        <v>107</v>
      </c>
      <c r="C23" s="44">
        <v>249926.59</v>
      </c>
    </row>
    <row r="24" spans="2:3" x14ac:dyDescent="0.3">
      <c r="B24" s="5">
        <v>108</v>
      </c>
      <c r="C24" s="44">
        <v>259279.68</v>
      </c>
    </row>
    <row r="25" spans="2:3" x14ac:dyDescent="0.3">
      <c r="B25" s="8">
        <v>109</v>
      </c>
      <c r="C25" s="44">
        <v>203322.68</v>
      </c>
    </row>
    <row r="26" spans="2:3" x14ac:dyDescent="0.3">
      <c r="B26" s="5">
        <v>115</v>
      </c>
      <c r="C26" s="44">
        <v>262142.24</v>
      </c>
    </row>
    <row r="27" spans="2:3" x14ac:dyDescent="0.3">
      <c r="B27" s="5">
        <v>118</v>
      </c>
      <c r="C27" s="44">
        <v>276504.63</v>
      </c>
    </row>
    <row r="28" spans="2:3" x14ac:dyDescent="0.3">
      <c r="B28" s="5">
        <v>132</v>
      </c>
      <c r="C28" s="44">
        <v>388455.09</v>
      </c>
    </row>
    <row r="29" spans="2:3" ht="15" thickBot="1" x14ac:dyDescent="0.35">
      <c r="B29" s="42">
        <v>151</v>
      </c>
      <c r="C29" s="44">
        <v>292906.68</v>
      </c>
    </row>
    <row r="30" spans="2:3" ht="15" thickBot="1" x14ac:dyDescent="0.35">
      <c r="B30" s="45" t="s">
        <v>56</v>
      </c>
      <c r="C30" s="46">
        <f>+SUM(C3:C29)</f>
        <v>6989115.7899999991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EDAD5-70EC-4F23-AB12-6DE810BE86EF}">
  <dimension ref="B1:P42"/>
  <sheetViews>
    <sheetView showGridLines="0" tabSelected="1" workbookViewId="0"/>
  </sheetViews>
  <sheetFormatPr baseColWidth="10" defaultRowHeight="14.4" x14ac:dyDescent="0.3"/>
  <cols>
    <col min="1" max="1" width="4.77734375" customWidth="1"/>
    <col min="2" max="2" width="21.88671875" bestFit="1" customWidth="1"/>
    <col min="3" max="3" width="17.6640625" bestFit="1" customWidth="1"/>
    <col min="4" max="4" width="53.88671875" bestFit="1" customWidth="1"/>
    <col min="5" max="5" width="5.88671875" bestFit="1" customWidth="1"/>
    <col min="6" max="7" width="16.6640625" customWidth="1"/>
    <col min="8" max="8" width="15" customWidth="1"/>
    <col min="9" max="9" width="20.77734375" customWidth="1"/>
    <col min="10" max="11" width="17.6640625" customWidth="1"/>
    <col min="12" max="12" width="6.109375" customWidth="1"/>
    <col min="13" max="13" width="17.6640625" style="9" customWidth="1"/>
    <col min="14" max="14" width="26.109375" style="9" customWidth="1"/>
    <col min="15" max="15" width="27.44140625" style="9" customWidth="1"/>
    <col min="16" max="16" width="17.6640625" style="15" bestFit="1" customWidth="1"/>
  </cols>
  <sheetData>
    <row r="1" spans="2:16" ht="15" thickBot="1" x14ac:dyDescent="0.35"/>
    <row r="2" spans="2:16" ht="15" thickBot="1" x14ac:dyDescent="0.35">
      <c r="B2" s="22" t="s">
        <v>0</v>
      </c>
      <c r="C2" s="16">
        <v>21177602893.599998</v>
      </c>
      <c r="D2" s="1"/>
    </row>
    <row r="3" spans="2:16" ht="15" thickBot="1" x14ac:dyDescent="0.35">
      <c r="P3" s="10"/>
    </row>
    <row r="4" spans="2:16" ht="29.4" thickBot="1" x14ac:dyDescent="0.35">
      <c r="B4" s="22" t="s">
        <v>1</v>
      </c>
      <c r="C4" s="23" t="s">
        <v>2</v>
      </c>
      <c r="D4" s="23" t="s">
        <v>3</v>
      </c>
      <c r="E4" s="23" t="s">
        <v>4</v>
      </c>
      <c r="F4" s="24" t="s">
        <v>92</v>
      </c>
      <c r="G4" s="24" t="s">
        <v>49</v>
      </c>
      <c r="H4" s="24" t="s">
        <v>50</v>
      </c>
      <c r="I4" s="24" t="s">
        <v>51</v>
      </c>
      <c r="J4" s="24" t="s">
        <v>52</v>
      </c>
      <c r="K4" s="24" t="s">
        <v>53</v>
      </c>
      <c r="L4" s="25" t="s">
        <v>54</v>
      </c>
      <c r="M4" s="26" t="s">
        <v>55</v>
      </c>
      <c r="N4" s="24" t="s">
        <v>108</v>
      </c>
      <c r="O4" s="24" t="s">
        <v>109</v>
      </c>
      <c r="P4" s="21" t="s">
        <v>94</v>
      </c>
    </row>
    <row r="5" spans="2:16" x14ac:dyDescent="0.3">
      <c r="B5" s="2">
        <v>3520</v>
      </c>
      <c r="C5" s="3" t="s">
        <v>5</v>
      </c>
      <c r="D5" s="4" t="s">
        <v>6</v>
      </c>
      <c r="E5" s="5">
        <v>4</v>
      </c>
      <c r="F5" s="47">
        <v>64222762.780000001</v>
      </c>
      <c r="G5" s="11">
        <v>56778433.289999999</v>
      </c>
      <c r="H5" s="11">
        <v>12031469.890000001</v>
      </c>
      <c r="I5" s="11">
        <v>306775738.38</v>
      </c>
      <c r="J5" s="11">
        <f>+SUMIFS('BASE AGOSTO'!F:F,'BASE AGOSTO'!B:B,'LIQUIDACIÓN AGOSTO 2026'!E5)</f>
        <v>1126226227.1300001</v>
      </c>
      <c r="K5" s="11">
        <f>+J5-SUM(F5:I5)</f>
        <v>686417822.7900002</v>
      </c>
      <c r="L5" s="12">
        <f t="shared" ref="L5:L31" si="0">+K5/SUM($K$5:$K$31)</f>
        <v>2.705856308678628E-2</v>
      </c>
      <c r="M5" s="13">
        <f t="shared" ref="M5:M31" si="1">+L5*($C$2-SUM($F$32:$H$32))</f>
        <v>459620089.4847278</v>
      </c>
      <c r="N5" s="13">
        <v>-3216923.7648649914</v>
      </c>
      <c r="O5" s="13">
        <v>-3043219.5099999905</v>
      </c>
      <c r="P5" s="20">
        <f t="shared" ref="P5:P31" si="2">+SUM(M5:O5,F5:H5)</f>
        <v>586392612.16986275</v>
      </c>
    </row>
    <row r="6" spans="2:16" x14ac:dyDescent="0.3">
      <c r="B6" s="2">
        <v>1337</v>
      </c>
      <c r="C6" s="3" t="s">
        <v>9</v>
      </c>
      <c r="D6" s="4" t="s">
        <v>10</v>
      </c>
      <c r="E6" s="5">
        <v>7</v>
      </c>
      <c r="F6" s="47">
        <v>43886995.780000001</v>
      </c>
      <c r="G6" s="11">
        <v>22719023.579999998</v>
      </c>
      <c r="H6" s="11">
        <v>10324393.439999999</v>
      </c>
      <c r="I6" s="11">
        <v>224511884.84</v>
      </c>
      <c r="J6" s="11">
        <f>+SUMIFS('BASE AGOSTO'!F:F,'BASE AGOSTO'!B:B,'LIQUIDACIÓN AGOSTO 2026'!E6)</f>
        <v>768338504.36999989</v>
      </c>
      <c r="K6" s="11">
        <f t="shared" ref="K6:K31" si="3">+J6-SUM(F6:I6)</f>
        <v>466896206.7299999</v>
      </c>
      <c r="L6" s="12">
        <f t="shared" si="0"/>
        <v>1.8405029772442204E-2</v>
      </c>
      <c r="M6" s="13">
        <f t="shared" si="1"/>
        <v>312630105.44377249</v>
      </c>
      <c r="N6" s="13">
        <v>-2565454.4846160649</v>
      </c>
      <c r="O6" s="13">
        <v>859198.76999998093</v>
      </c>
      <c r="P6" s="20">
        <f t="shared" si="2"/>
        <v>387854262.52915645</v>
      </c>
    </row>
    <row r="7" spans="2:16" x14ac:dyDescent="0.3">
      <c r="B7" s="2">
        <v>1327</v>
      </c>
      <c r="C7" s="3" t="s">
        <v>11</v>
      </c>
      <c r="D7" s="4" t="s">
        <v>12</v>
      </c>
      <c r="E7" s="5">
        <v>12</v>
      </c>
      <c r="F7" s="47">
        <v>137562712.97999999</v>
      </c>
      <c r="G7" s="11">
        <v>108509854.09999999</v>
      </c>
      <c r="H7" s="11">
        <v>19639257.390000001</v>
      </c>
      <c r="I7" s="11">
        <v>710576444.08000004</v>
      </c>
      <c r="J7" s="11">
        <f>+SUMIFS('BASE AGOSTO'!F:F,'BASE AGOSTO'!B:B,'LIQUIDACIÓN AGOSTO 2026'!E7)</f>
        <v>2239323996.7000003</v>
      </c>
      <c r="K7" s="11">
        <f t="shared" si="3"/>
        <v>1263035728.1500003</v>
      </c>
      <c r="L7" s="12">
        <f t="shared" si="0"/>
        <v>4.9788817825418656E-2</v>
      </c>
      <c r="M7" s="13">
        <f t="shared" si="1"/>
        <v>845718999.59583688</v>
      </c>
      <c r="N7" s="13">
        <v>-6605976.3782570306</v>
      </c>
      <c r="O7" s="13">
        <v>-5699794.0299999714</v>
      </c>
      <c r="P7" s="20">
        <f t="shared" si="2"/>
        <v>1099125053.6575799</v>
      </c>
    </row>
    <row r="8" spans="2:16" x14ac:dyDescent="0.3">
      <c r="B8" s="2">
        <v>1333</v>
      </c>
      <c r="C8" s="3" t="s">
        <v>13</v>
      </c>
      <c r="D8" s="4" t="s">
        <v>44</v>
      </c>
      <c r="E8" s="5">
        <v>25</v>
      </c>
      <c r="F8" s="47">
        <v>45176898.039999999</v>
      </c>
      <c r="G8" s="11">
        <v>26961317.789999999</v>
      </c>
      <c r="H8" s="11">
        <v>9724679.0399999991</v>
      </c>
      <c r="I8" s="11">
        <v>240079097.44</v>
      </c>
      <c r="J8" s="11">
        <f>+SUMIFS('BASE AGOSTO'!F:F,'BASE AGOSTO'!B:B,'LIQUIDACIÓN AGOSTO 2026'!E8)</f>
        <v>860570019.13999999</v>
      </c>
      <c r="K8" s="11">
        <f t="shared" si="3"/>
        <v>538628026.82999992</v>
      </c>
      <c r="L8" s="12">
        <f t="shared" si="0"/>
        <v>2.1232695248284115E-2</v>
      </c>
      <c r="M8" s="13">
        <f t="shared" si="1"/>
        <v>360661179.92732489</v>
      </c>
      <c r="N8" s="13">
        <v>-2623804.7117782147</v>
      </c>
      <c r="O8" s="13">
        <v>-2427529.7400000095</v>
      </c>
      <c r="P8" s="20">
        <f t="shared" si="2"/>
        <v>437472740.34554672</v>
      </c>
    </row>
    <row r="9" spans="2:16" x14ac:dyDescent="0.3">
      <c r="B9" s="2">
        <v>1336</v>
      </c>
      <c r="C9" s="3" t="s">
        <v>14</v>
      </c>
      <c r="D9" s="4" t="s">
        <v>15</v>
      </c>
      <c r="E9" s="5">
        <v>26</v>
      </c>
      <c r="F9" s="47">
        <v>84901064.859999999</v>
      </c>
      <c r="G9" s="11">
        <v>39600605.140000001</v>
      </c>
      <c r="H9" s="11">
        <v>20766573.329999998</v>
      </c>
      <c r="I9" s="11">
        <v>447157924.06</v>
      </c>
      <c r="J9" s="11">
        <f>+SUMIFS('BASE AGOSTO'!F:F,'BASE AGOSTO'!B:B,'LIQUIDACIÓN AGOSTO 2026'!E9)</f>
        <v>1405314404.8599999</v>
      </c>
      <c r="K9" s="11">
        <f t="shared" si="3"/>
        <v>812888237.46999991</v>
      </c>
      <c r="L9" s="12">
        <f t="shared" si="0"/>
        <v>3.2044021768965252E-2</v>
      </c>
      <c r="M9" s="13">
        <f t="shared" si="1"/>
        <v>544303705.47261798</v>
      </c>
      <c r="N9" s="13">
        <v>-4203752.8771617897</v>
      </c>
      <c r="O9" s="13">
        <v>-3269707.7200000286</v>
      </c>
      <c r="P9" s="20">
        <f t="shared" si="2"/>
        <v>682098488.20545626</v>
      </c>
    </row>
    <row r="10" spans="2:16" x14ac:dyDescent="0.3">
      <c r="B10" s="2">
        <v>1345</v>
      </c>
      <c r="C10" s="3" t="s">
        <v>16</v>
      </c>
      <c r="D10" s="4" t="s">
        <v>6</v>
      </c>
      <c r="E10" s="5">
        <v>34</v>
      </c>
      <c r="F10" s="47">
        <v>128043748.05</v>
      </c>
      <c r="G10" s="11">
        <v>125757402.47</v>
      </c>
      <c r="H10" s="11">
        <v>13429618.810000001</v>
      </c>
      <c r="I10" s="11">
        <v>735606299.74000001</v>
      </c>
      <c r="J10" s="11">
        <f>+SUMIFS('BASE AGOSTO'!F:F,'BASE AGOSTO'!B:B,'LIQUIDACIÓN AGOSTO 2026'!E10)</f>
        <v>2555898368.1299996</v>
      </c>
      <c r="K10" s="11">
        <f t="shared" si="3"/>
        <v>1553061299.0599997</v>
      </c>
      <c r="L10" s="12">
        <f t="shared" si="0"/>
        <v>6.1221614216619459E-2</v>
      </c>
      <c r="M10" s="13">
        <f t="shared" si="1"/>
        <v>1039917889.0021437</v>
      </c>
      <c r="N10" s="13">
        <v>-7728568.3569641905</v>
      </c>
      <c r="O10" s="13">
        <v>-7342808.9800000191</v>
      </c>
      <c r="P10" s="20">
        <f t="shared" si="2"/>
        <v>1292077280.9951794</v>
      </c>
    </row>
    <row r="11" spans="2:16" x14ac:dyDescent="0.3">
      <c r="B11" s="2">
        <v>1350</v>
      </c>
      <c r="C11" s="3" t="s">
        <v>17</v>
      </c>
      <c r="D11" s="4" t="s">
        <v>18</v>
      </c>
      <c r="E11" s="5">
        <v>39</v>
      </c>
      <c r="F11" s="47">
        <v>139530400.88999999</v>
      </c>
      <c r="G11" s="11">
        <v>109891679</v>
      </c>
      <c r="H11" s="11">
        <v>14989835.18</v>
      </c>
      <c r="I11" s="11">
        <v>842091140.00999999</v>
      </c>
      <c r="J11" s="11">
        <f>+SUMIFS('BASE AGOSTO'!F:F,'BASE AGOSTO'!B:B,'LIQUIDACIÓN AGOSTO 2026'!E11)</f>
        <v>2714788153.79</v>
      </c>
      <c r="K11" s="11">
        <f t="shared" si="3"/>
        <v>1608285098.71</v>
      </c>
      <c r="L11" s="12">
        <f t="shared" si="0"/>
        <v>6.3398534187385919E-2</v>
      </c>
      <c r="M11" s="13">
        <f t="shared" si="1"/>
        <v>1076895320.0858135</v>
      </c>
      <c r="N11" s="13">
        <v>-8410786.5003684703</v>
      </c>
      <c r="O11" s="13">
        <v>-7477407.9100000858</v>
      </c>
      <c r="P11" s="20">
        <f t="shared" si="2"/>
        <v>1325419040.745445</v>
      </c>
    </row>
    <row r="12" spans="2:16" x14ac:dyDescent="0.3">
      <c r="B12" s="2">
        <v>1338</v>
      </c>
      <c r="C12" s="3" t="s">
        <v>19</v>
      </c>
      <c r="D12" s="4" t="s">
        <v>20</v>
      </c>
      <c r="E12" s="5">
        <v>42</v>
      </c>
      <c r="F12" s="47">
        <v>77882867.120000005</v>
      </c>
      <c r="G12" s="11">
        <v>64193443.579999998</v>
      </c>
      <c r="H12" s="11">
        <v>11304634.24</v>
      </c>
      <c r="I12" s="11">
        <v>426044799</v>
      </c>
      <c r="J12" s="11">
        <f>+SUMIFS('BASE AGOSTO'!F:F,'BASE AGOSTO'!B:B,'LIQUIDACIÓN AGOSTO 2026'!E12)</f>
        <v>1542905504.98</v>
      </c>
      <c r="K12" s="11">
        <f t="shared" si="3"/>
        <v>963479761.03999996</v>
      </c>
      <c r="L12" s="12">
        <f t="shared" si="0"/>
        <v>3.7980333597658449E-2</v>
      </c>
      <c r="M12" s="13">
        <f t="shared" si="1"/>
        <v>645138630.26748347</v>
      </c>
      <c r="N12" s="13">
        <v>-5108477.2960428102</v>
      </c>
      <c r="O12" s="13">
        <v>1496044.7799999714</v>
      </c>
      <c r="P12" s="20">
        <f t="shared" si="2"/>
        <v>794907142.6914407</v>
      </c>
    </row>
    <row r="13" spans="2:16" x14ac:dyDescent="0.3">
      <c r="B13" s="2">
        <v>1322</v>
      </c>
      <c r="C13" s="3" t="s">
        <v>21</v>
      </c>
      <c r="D13" s="4" t="s">
        <v>22</v>
      </c>
      <c r="E13" s="5">
        <v>44</v>
      </c>
      <c r="F13" s="47">
        <v>74925103.25</v>
      </c>
      <c r="G13" s="11">
        <v>65695874.420000002</v>
      </c>
      <c r="H13" s="11">
        <v>12682336.17</v>
      </c>
      <c r="I13" s="11">
        <v>368735952.19</v>
      </c>
      <c r="J13" s="11">
        <f>+SUMIFS('BASE AGOSTO'!F:F,'BASE AGOSTO'!B:B,'LIQUIDACIÓN AGOSTO 2026'!E13)</f>
        <v>1361186921.6200001</v>
      </c>
      <c r="K13" s="11">
        <f t="shared" si="3"/>
        <v>839147655.59000015</v>
      </c>
      <c r="L13" s="12">
        <f t="shared" si="0"/>
        <v>3.3079166979697497E-2</v>
      </c>
      <c r="M13" s="13">
        <f t="shared" si="1"/>
        <v>561886809.67739308</v>
      </c>
      <c r="N13" s="13">
        <v>-4128108.8353295997</v>
      </c>
      <c r="O13" s="13">
        <v>-3754202.2200000286</v>
      </c>
      <c r="P13" s="20">
        <f t="shared" si="2"/>
        <v>707307812.46206331</v>
      </c>
    </row>
    <row r="14" spans="2:16" x14ac:dyDescent="0.3">
      <c r="B14" s="2">
        <v>1349</v>
      </c>
      <c r="C14" s="3" t="s">
        <v>23</v>
      </c>
      <c r="D14" s="4" t="s">
        <v>24</v>
      </c>
      <c r="E14" s="5">
        <v>47</v>
      </c>
      <c r="F14" s="47">
        <v>52720584.890000001</v>
      </c>
      <c r="G14" s="11">
        <v>32979449.809999999</v>
      </c>
      <c r="H14" s="11">
        <v>18188031.800000001</v>
      </c>
      <c r="I14" s="11">
        <v>231774870.68000001</v>
      </c>
      <c r="J14" s="11">
        <f>+SUMIFS('BASE AGOSTO'!F:F,'BASE AGOSTO'!B:B,'LIQUIDACIÓN AGOSTO 2026'!E14)</f>
        <v>844559612.22000003</v>
      </c>
      <c r="K14" s="11">
        <f t="shared" si="3"/>
        <v>508896675.04000002</v>
      </c>
      <c r="L14" s="12">
        <f t="shared" si="0"/>
        <v>2.0060686551314034E-2</v>
      </c>
      <c r="M14" s="13">
        <f t="shared" si="1"/>
        <v>340753295.66715425</v>
      </c>
      <c r="N14" s="13">
        <v>-2458073.9471067791</v>
      </c>
      <c r="O14" s="13">
        <v>-2489455.75</v>
      </c>
      <c r="P14" s="20">
        <f t="shared" si="2"/>
        <v>439693832.47004747</v>
      </c>
    </row>
    <row r="15" spans="2:16" x14ac:dyDescent="0.3">
      <c r="B15" s="2">
        <v>1323</v>
      </c>
      <c r="C15" s="3" t="s">
        <v>7</v>
      </c>
      <c r="D15" s="4" t="s">
        <v>8</v>
      </c>
      <c r="E15" s="5">
        <v>50</v>
      </c>
      <c r="F15" s="47">
        <v>82234886.780000001</v>
      </c>
      <c r="G15" s="11">
        <v>42820998.390000001</v>
      </c>
      <c r="H15" s="11">
        <v>18641525.350000001</v>
      </c>
      <c r="I15" s="11">
        <v>393395587.91000003</v>
      </c>
      <c r="J15" s="11">
        <f>+SUMIFS('BASE AGOSTO'!F:F,'BASE AGOSTO'!B:B,'LIQUIDACIÓN AGOSTO 2026'!E15)</f>
        <v>1423277930.0699999</v>
      </c>
      <c r="K15" s="11">
        <f t="shared" si="3"/>
        <v>886184931.63999987</v>
      </c>
      <c r="L15" s="12">
        <f t="shared" si="0"/>
        <v>3.4933374517981189E-2</v>
      </c>
      <c r="M15" s="13">
        <f t="shared" si="1"/>
        <v>593382607.58564866</v>
      </c>
      <c r="N15" s="13">
        <v>-4682519.6841372084</v>
      </c>
      <c r="O15" s="13">
        <v>-4202487.1499998569</v>
      </c>
      <c r="P15" s="20">
        <f t="shared" si="2"/>
        <v>728195011.27151155</v>
      </c>
    </row>
    <row r="16" spans="2:16" x14ac:dyDescent="0.3">
      <c r="B16" s="2">
        <v>1341</v>
      </c>
      <c r="C16" s="3" t="s">
        <v>25</v>
      </c>
      <c r="D16" s="4" t="s">
        <v>26</v>
      </c>
      <c r="E16" s="5">
        <v>61</v>
      </c>
      <c r="F16" s="47">
        <v>21818966.879999999</v>
      </c>
      <c r="G16" s="11">
        <v>21058737.34</v>
      </c>
      <c r="H16" s="11">
        <v>3412333.97</v>
      </c>
      <c r="I16" s="11">
        <v>111182650.27</v>
      </c>
      <c r="J16" s="11">
        <f>+SUMIFS('BASE AGOSTO'!F:F,'BASE AGOSTO'!B:B,'LIQUIDACIÓN AGOSTO 2026'!E16)</f>
        <v>356004390.33999997</v>
      </c>
      <c r="K16" s="11">
        <f t="shared" si="3"/>
        <v>198531701.88</v>
      </c>
      <c r="L16" s="12">
        <f t="shared" si="0"/>
        <v>7.8261117379093866E-3</v>
      </c>
      <c r="M16" s="13">
        <f t="shared" si="1"/>
        <v>132935299.10507186</v>
      </c>
      <c r="N16" s="13">
        <v>-1054705.9949578829</v>
      </c>
      <c r="O16" s="13">
        <v>-924926.62000000477</v>
      </c>
      <c r="P16" s="20">
        <f t="shared" si="2"/>
        <v>177245704.68011397</v>
      </c>
    </row>
    <row r="17" spans="2:16" x14ac:dyDescent="0.3">
      <c r="B17" s="2">
        <v>1342</v>
      </c>
      <c r="C17" s="3" t="s">
        <v>25</v>
      </c>
      <c r="D17" s="4" t="s">
        <v>26</v>
      </c>
      <c r="E17" s="5">
        <v>62</v>
      </c>
      <c r="F17" s="47">
        <v>21169776.57</v>
      </c>
      <c r="G17" s="11">
        <v>34065068.810000002</v>
      </c>
      <c r="H17" s="11">
        <v>2598016.2999999998</v>
      </c>
      <c r="I17" s="11">
        <v>106116492.59</v>
      </c>
      <c r="J17" s="11">
        <f>+SUMIFS('BASE AGOSTO'!F:F,'BASE AGOSTO'!B:B,'LIQUIDACIÓN AGOSTO 2026'!E17)</f>
        <v>370115815.51000005</v>
      </c>
      <c r="K17" s="11">
        <f t="shared" si="3"/>
        <v>206166461.24000004</v>
      </c>
      <c r="L17" s="12">
        <f t="shared" si="0"/>
        <v>8.127073646146718E-3</v>
      </c>
      <c r="M17" s="13">
        <f t="shared" si="1"/>
        <v>138047475.19335377</v>
      </c>
      <c r="N17" s="13">
        <v>-1086478.2581338682</v>
      </c>
      <c r="O17" s="13">
        <v>-928395.84000000358</v>
      </c>
      <c r="P17" s="20">
        <f t="shared" si="2"/>
        <v>193865462.77521992</v>
      </c>
    </row>
    <row r="18" spans="2:16" x14ac:dyDescent="0.3">
      <c r="B18" s="2">
        <v>1347</v>
      </c>
      <c r="C18" s="3" t="s">
        <v>27</v>
      </c>
      <c r="D18" s="4" t="s">
        <v>28</v>
      </c>
      <c r="E18" s="5">
        <v>64</v>
      </c>
      <c r="F18" s="47">
        <v>85412242.450000003</v>
      </c>
      <c r="G18" s="11">
        <v>53000996.810000002</v>
      </c>
      <c r="H18" s="11">
        <v>9591031.6799999997</v>
      </c>
      <c r="I18" s="11">
        <v>492328056.69</v>
      </c>
      <c r="J18" s="11">
        <f>+SUMIFS('BASE AGOSTO'!F:F,'BASE AGOSTO'!B:B,'LIQUIDACIÓN AGOSTO 2026'!E18)</f>
        <v>1549684882.7800002</v>
      </c>
      <c r="K18" s="11">
        <f t="shared" si="3"/>
        <v>909352555.15000021</v>
      </c>
      <c r="L18" s="12">
        <f t="shared" si="0"/>
        <v>3.5846641308998131E-2</v>
      </c>
      <c r="M18" s="13">
        <f t="shared" si="1"/>
        <v>608895469.92295516</v>
      </c>
      <c r="N18" s="13">
        <v>-4795734.1500102989</v>
      </c>
      <c r="O18" s="13">
        <v>-4074348.8099999428</v>
      </c>
      <c r="P18" s="20">
        <f t="shared" si="2"/>
        <v>748029657.90294492</v>
      </c>
    </row>
    <row r="19" spans="2:16" x14ac:dyDescent="0.3">
      <c r="B19" s="2">
        <v>1331</v>
      </c>
      <c r="C19" s="3" t="s">
        <v>29</v>
      </c>
      <c r="D19" s="4" t="s">
        <v>30</v>
      </c>
      <c r="E19" s="5">
        <v>65</v>
      </c>
      <c r="F19" s="47">
        <v>82407643.900000006</v>
      </c>
      <c r="G19" s="11">
        <v>60685979</v>
      </c>
      <c r="H19" s="11">
        <v>12160128.83</v>
      </c>
      <c r="I19" s="11">
        <v>447044639.75</v>
      </c>
      <c r="J19" s="11">
        <f>+SUMIFS('BASE AGOSTO'!F:F,'BASE AGOSTO'!B:B,'LIQUIDACIÓN AGOSTO 2026'!E19)</f>
        <v>1957925374.49</v>
      </c>
      <c r="K19" s="11">
        <f t="shared" si="3"/>
        <v>1355626983.01</v>
      </c>
      <c r="L19" s="12">
        <f t="shared" si="0"/>
        <v>5.343876138418388E-2</v>
      </c>
      <c r="M19" s="13">
        <f t="shared" si="1"/>
        <v>907717391.00018704</v>
      </c>
      <c r="N19" s="13">
        <v>-6532395.3911425499</v>
      </c>
      <c r="O19" s="13">
        <v>46145824.390000105</v>
      </c>
      <c r="P19" s="20">
        <f t="shared" si="2"/>
        <v>1102584571.7290444</v>
      </c>
    </row>
    <row r="20" spans="2:16" x14ac:dyDescent="0.3">
      <c r="B20" s="2">
        <v>1346</v>
      </c>
      <c r="C20" s="3" t="s">
        <v>31</v>
      </c>
      <c r="D20" s="4" t="s">
        <v>32</v>
      </c>
      <c r="E20" s="5">
        <v>68</v>
      </c>
      <c r="F20" s="47">
        <v>141710066.87</v>
      </c>
      <c r="G20" s="11">
        <v>97007421.629999995</v>
      </c>
      <c r="H20" s="11">
        <v>11308810.52</v>
      </c>
      <c r="I20" s="11">
        <v>652527017.48000002</v>
      </c>
      <c r="J20" s="11">
        <f>+SUMIFS('BASE AGOSTO'!F:F,'BASE AGOSTO'!B:B,'LIQUIDACIÓN AGOSTO 2026'!E20)</f>
        <v>2154938482.0100002</v>
      </c>
      <c r="K20" s="11">
        <f t="shared" si="3"/>
        <v>1252385165.5100002</v>
      </c>
      <c r="L20" s="12">
        <f t="shared" si="0"/>
        <v>4.9368973072651541E-2</v>
      </c>
      <c r="M20" s="13">
        <f t="shared" si="1"/>
        <v>838587464.84960532</v>
      </c>
      <c r="N20" s="13">
        <v>-6143389.1643855302</v>
      </c>
      <c r="O20" s="13">
        <v>-5463199.6500000954</v>
      </c>
      <c r="P20" s="20">
        <f t="shared" si="2"/>
        <v>1077007175.0552197</v>
      </c>
    </row>
    <row r="21" spans="2:16" x14ac:dyDescent="0.3">
      <c r="B21" s="2">
        <v>1332</v>
      </c>
      <c r="C21" s="3" t="s">
        <v>33</v>
      </c>
      <c r="D21" s="4" t="s">
        <v>34</v>
      </c>
      <c r="E21" s="5">
        <v>76</v>
      </c>
      <c r="F21" s="47">
        <v>77702574.280000001</v>
      </c>
      <c r="G21" s="11">
        <v>52722652.140000001</v>
      </c>
      <c r="H21" s="11">
        <v>18306195.780000001</v>
      </c>
      <c r="I21" s="11">
        <v>379840848.54000002</v>
      </c>
      <c r="J21" s="11">
        <f>+SUMIFS('BASE AGOSTO'!F:F,'BASE AGOSTO'!B:B,'LIQUIDACIÓN AGOSTO 2026'!E21)</f>
        <v>1301663856.8600001</v>
      </c>
      <c r="K21" s="11">
        <f t="shared" si="3"/>
        <v>773091586.12000012</v>
      </c>
      <c r="L21" s="12">
        <f t="shared" si="0"/>
        <v>3.0475239366404804E-2</v>
      </c>
      <c r="M21" s="13">
        <f t="shared" si="1"/>
        <v>517656174.11870766</v>
      </c>
      <c r="N21" s="13">
        <v>-4001258.9007701622</v>
      </c>
      <c r="O21" s="13">
        <v>-3459383.2699999809</v>
      </c>
      <c r="P21" s="20">
        <f t="shared" si="2"/>
        <v>658926954.14793742</v>
      </c>
    </row>
    <row r="22" spans="2:16" x14ac:dyDescent="0.3">
      <c r="B22" s="2">
        <v>1334</v>
      </c>
      <c r="C22" s="3" t="s">
        <v>13</v>
      </c>
      <c r="D22" s="4" t="s">
        <v>44</v>
      </c>
      <c r="E22" s="5">
        <v>84</v>
      </c>
      <c r="F22" s="47">
        <v>54691284.82</v>
      </c>
      <c r="G22" s="11">
        <v>32277198.960000001</v>
      </c>
      <c r="H22" s="11">
        <v>7446863.4900000002</v>
      </c>
      <c r="I22" s="11">
        <v>263294387.46000001</v>
      </c>
      <c r="J22" s="11">
        <f>+SUMIFS('BASE AGOSTO'!F:F,'BASE AGOSTO'!B:B,'LIQUIDACIÓN AGOSTO 2026'!E22)</f>
        <v>918243442.66999996</v>
      </c>
      <c r="K22" s="11">
        <f t="shared" si="3"/>
        <v>560533707.93999994</v>
      </c>
      <c r="L22" s="12">
        <f t="shared" si="0"/>
        <v>2.2096216320427513E-2</v>
      </c>
      <c r="M22" s="13">
        <f t="shared" si="1"/>
        <v>375329055.34914708</v>
      </c>
      <c r="N22" s="13">
        <v>-2907824.6454743608</v>
      </c>
      <c r="O22" s="13">
        <v>-2589301.5699999928</v>
      </c>
      <c r="P22" s="20">
        <f t="shared" si="2"/>
        <v>464247276.4036727</v>
      </c>
    </row>
    <row r="23" spans="2:16" x14ac:dyDescent="0.3">
      <c r="B23" s="2">
        <v>1321</v>
      </c>
      <c r="C23" s="3" t="s">
        <v>37</v>
      </c>
      <c r="D23" s="4" t="s">
        <v>38</v>
      </c>
      <c r="E23" s="5">
        <v>102</v>
      </c>
      <c r="F23" s="47">
        <v>65191894.340000004</v>
      </c>
      <c r="G23" s="11">
        <v>50454158.420000002</v>
      </c>
      <c r="H23" s="11">
        <v>5586049.9500000002</v>
      </c>
      <c r="I23" s="11">
        <v>347903987.11000001</v>
      </c>
      <c r="J23" s="11">
        <f>+SUMIFS('BASE AGOSTO'!F:F,'BASE AGOSTO'!B:B,'LIQUIDACIÓN AGOSTO 2026'!E23)</f>
        <v>1092128670.5699999</v>
      </c>
      <c r="K23" s="11">
        <f t="shared" si="3"/>
        <v>622992580.74999988</v>
      </c>
      <c r="L23" s="12">
        <f t="shared" si="0"/>
        <v>2.4558342585432713E-2</v>
      </c>
      <c r="M23" s="13">
        <f t="shared" si="1"/>
        <v>417151035.71871859</v>
      </c>
      <c r="N23" s="13">
        <v>-2976347.2899518465</v>
      </c>
      <c r="O23" s="13">
        <v>-2648644.2300000191</v>
      </c>
      <c r="P23" s="20">
        <f t="shared" si="2"/>
        <v>532758146.90876675</v>
      </c>
    </row>
    <row r="24" spans="2:16" x14ac:dyDescent="0.3">
      <c r="B24" s="2">
        <v>1343</v>
      </c>
      <c r="C24" s="3" t="s">
        <v>35</v>
      </c>
      <c r="D24" s="4" t="s">
        <v>36</v>
      </c>
      <c r="E24" s="5">
        <v>106</v>
      </c>
      <c r="F24" s="47">
        <v>143676370.90000001</v>
      </c>
      <c r="G24" s="11">
        <v>75837380.840000004</v>
      </c>
      <c r="H24" s="11">
        <v>28085547.870000001</v>
      </c>
      <c r="I24" s="11">
        <v>946309433.90999997</v>
      </c>
      <c r="J24" s="11">
        <f>+SUMIFS('BASE AGOSTO'!F:F,'BASE AGOSTO'!B:B,'LIQUIDACIÓN AGOSTO 2026'!E24)</f>
        <v>3292915773.8600001</v>
      </c>
      <c r="K24" s="11">
        <f t="shared" si="3"/>
        <v>2099007040.3400002</v>
      </c>
      <c r="L24" s="12">
        <f t="shared" si="0"/>
        <v>8.2742773475484782E-2</v>
      </c>
      <c r="M24" s="13">
        <f t="shared" si="1"/>
        <v>1405478954.1869087</v>
      </c>
      <c r="N24" s="13">
        <v>-10216985.207521223</v>
      </c>
      <c r="O24" s="13">
        <v>-9706096.4699997902</v>
      </c>
      <c r="P24" s="20">
        <f t="shared" si="2"/>
        <v>1633155172.1193876</v>
      </c>
    </row>
    <row r="25" spans="2:16" x14ac:dyDescent="0.3">
      <c r="B25" s="2">
        <v>1325</v>
      </c>
      <c r="C25" s="3" t="s">
        <v>7</v>
      </c>
      <c r="D25" s="4" t="s">
        <v>8</v>
      </c>
      <c r="E25" s="5">
        <v>107</v>
      </c>
      <c r="F25" s="47">
        <v>70954555.859999999</v>
      </c>
      <c r="G25" s="11">
        <v>57484313.700000003</v>
      </c>
      <c r="H25" s="11">
        <v>16918329.030000001</v>
      </c>
      <c r="I25" s="11">
        <v>409115866.69999999</v>
      </c>
      <c r="J25" s="11">
        <f>+SUMIFS('BASE AGOSTO'!F:F,'BASE AGOSTO'!B:B,'LIQUIDACIÓN AGOSTO 2026'!E25)</f>
        <v>1447203693.49</v>
      </c>
      <c r="K25" s="11">
        <f t="shared" si="3"/>
        <v>892730628.20000005</v>
      </c>
      <c r="L25" s="12">
        <f t="shared" si="0"/>
        <v>3.5191405614254039E-2</v>
      </c>
      <c r="M25" s="13">
        <f t="shared" si="1"/>
        <v>597765555.60762572</v>
      </c>
      <c r="N25" s="13">
        <v>-4376937.8333568834</v>
      </c>
      <c r="O25" s="13">
        <v>-4172586.2800000906</v>
      </c>
      <c r="P25" s="20">
        <f t="shared" si="2"/>
        <v>734573230.08426881</v>
      </c>
    </row>
    <row r="26" spans="2:16" x14ac:dyDescent="0.3">
      <c r="B26" s="2">
        <v>1339</v>
      </c>
      <c r="C26" s="3" t="s">
        <v>39</v>
      </c>
      <c r="D26" s="4" t="s">
        <v>40</v>
      </c>
      <c r="E26" s="5">
        <v>108</v>
      </c>
      <c r="F26" s="47">
        <v>62642309.149999999</v>
      </c>
      <c r="G26" s="11">
        <v>43379710.049999997</v>
      </c>
      <c r="H26" s="11">
        <v>6868448.7800000003</v>
      </c>
      <c r="I26" s="11">
        <v>340939570.63</v>
      </c>
      <c r="J26" s="11">
        <f>+SUMIFS('BASE AGOSTO'!F:F,'BASE AGOSTO'!B:B,'LIQUIDACIÓN AGOSTO 2026'!E26)</f>
        <v>1225591861.0599999</v>
      </c>
      <c r="K26" s="11">
        <f t="shared" si="3"/>
        <v>771761822.44999993</v>
      </c>
      <c r="L26" s="12">
        <f t="shared" si="0"/>
        <v>3.0422820135783769E-2</v>
      </c>
      <c r="M26" s="13">
        <f t="shared" si="1"/>
        <v>516765774.60298002</v>
      </c>
      <c r="N26" s="13">
        <v>-3802711.8404289433</v>
      </c>
      <c r="O26" s="13">
        <v>-1063377.7599999905</v>
      </c>
      <c r="P26" s="20">
        <f t="shared" si="2"/>
        <v>624790152.98255098</v>
      </c>
    </row>
    <row r="27" spans="2:16" x14ac:dyDescent="0.3">
      <c r="B27" s="2">
        <v>1340</v>
      </c>
      <c r="C27" s="6" t="s">
        <v>41</v>
      </c>
      <c r="D27" s="7" t="s">
        <v>42</v>
      </c>
      <c r="E27" s="8">
        <v>109</v>
      </c>
      <c r="F27" s="47">
        <v>60640971.700000003</v>
      </c>
      <c r="G27" s="11">
        <v>38314301.119999997</v>
      </c>
      <c r="H27" s="11">
        <v>12230590.93</v>
      </c>
      <c r="I27" s="11">
        <v>379897258.43000001</v>
      </c>
      <c r="J27" s="11">
        <f>+SUMIFS('BASE AGOSTO'!F:F,'BASE AGOSTO'!B:B,'LIQUIDACIÓN AGOSTO 2026'!E27)</f>
        <v>1413952604.0799999</v>
      </c>
      <c r="K27" s="11">
        <f t="shared" si="3"/>
        <v>922869481.89999986</v>
      </c>
      <c r="L27" s="12">
        <f t="shared" si="0"/>
        <v>3.6379478020197906E-2</v>
      </c>
      <c r="M27" s="13">
        <f t="shared" si="1"/>
        <v>617946300.0094198</v>
      </c>
      <c r="N27" s="13">
        <v>-4367738.7565934192</v>
      </c>
      <c r="O27" s="13">
        <v>-2840560.7799999714</v>
      </c>
      <c r="P27" s="20">
        <f t="shared" si="2"/>
        <v>721923864.22282636</v>
      </c>
    </row>
    <row r="28" spans="2:16" x14ac:dyDescent="0.3">
      <c r="B28" s="2">
        <v>1328</v>
      </c>
      <c r="C28" s="3" t="s">
        <v>43</v>
      </c>
      <c r="D28" s="4" t="s">
        <v>44</v>
      </c>
      <c r="E28" s="5">
        <v>115</v>
      </c>
      <c r="F28" s="47">
        <v>66205869.270000003</v>
      </c>
      <c r="G28" s="11">
        <v>52901164.409999996</v>
      </c>
      <c r="H28" s="11">
        <v>17911930.399999999</v>
      </c>
      <c r="I28" s="11">
        <v>331450569.48000002</v>
      </c>
      <c r="J28" s="11">
        <f>+SUMIFS('BASE AGOSTO'!F:F,'BASE AGOSTO'!B:B,'LIQUIDACIÓN AGOSTO 2026'!E28)</f>
        <v>1197128114.3200002</v>
      </c>
      <c r="K28" s="11">
        <f t="shared" si="3"/>
        <v>728658580.76000011</v>
      </c>
      <c r="L28" s="12">
        <f t="shared" si="0"/>
        <v>2.8723692074432903E-2</v>
      </c>
      <c r="M28" s="13">
        <f t="shared" si="1"/>
        <v>487904175.81448168</v>
      </c>
      <c r="N28" s="13">
        <v>-3296649.1392277074</v>
      </c>
      <c r="O28" s="13">
        <v>-3205149.0699999332</v>
      </c>
      <c r="P28" s="20">
        <f t="shared" si="2"/>
        <v>618421341.68525398</v>
      </c>
    </row>
    <row r="29" spans="2:16" x14ac:dyDescent="0.3">
      <c r="B29" s="2">
        <v>1348</v>
      </c>
      <c r="C29" s="3" t="s">
        <v>45</v>
      </c>
      <c r="D29" s="4" t="s">
        <v>46</v>
      </c>
      <c r="E29" s="5">
        <v>118</v>
      </c>
      <c r="F29" s="47">
        <v>88515432.629999995</v>
      </c>
      <c r="G29" s="11">
        <v>49932516.619999997</v>
      </c>
      <c r="H29" s="11">
        <v>9285436.7699999996</v>
      </c>
      <c r="I29" s="11">
        <v>398228053.41000003</v>
      </c>
      <c r="J29" s="11">
        <f>+SUMIFS('BASE AGOSTO'!F:F,'BASE AGOSTO'!B:B,'LIQUIDACIÓN AGOSTO 2026'!E29)</f>
        <v>1360152904.0899999</v>
      </c>
      <c r="K29" s="11">
        <f t="shared" si="3"/>
        <v>814191464.65999985</v>
      </c>
      <c r="L29" s="12">
        <f t="shared" si="0"/>
        <v>3.2095394932607331E-2</v>
      </c>
      <c r="M29" s="13">
        <f t="shared" si="1"/>
        <v>545176336.36563897</v>
      </c>
      <c r="N29" s="13">
        <v>-4039530.1480838452</v>
      </c>
      <c r="O29" s="13">
        <v>-3574733.3700000048</v>
      </c>
      <c r="P29" s="20">
        <f t="shared" si="2"/>
        <v>685295458.86755514</v>
      </c>
    </row>
    <row r="30" spans="2:16" x14ac:dyDescent="0.3">
      <c r="B30" s="2">
        <v>1335</v>
      </c>
      <c r="C30" s="3" t="s">
        <v>47</v>
      </c>
      <c r="D30" s="4" t="s">
        <v>48</v>
      </c>
      <c r="E30" s="5">
        <v>132</v>
      </c>
      <c r="F30" s="47">
        <v>155288458.41</v>
      </c>
      <c r="G30" s="11">
        <v>83983040.219999999</v>
      </c>
      <c r="H30" s="11">
        <v>39243536.890000001</v>
      </c>
      <c r="I30" s="11">
        <v>735755494.48000002</v>
      </c>
      <c r="J30" s="11">
        <f>+SUMIFS('BASE AGOSTO'!F:F,'BASE AGOSTO'!B:B,'LIQUIDACIÓN AGOSTO 2026'!E30)</f>
        <v>2390762747.9700003</v>
      </c>
      <c r="K30" s="11">
        <f t="shared" si="3"/>
        <v>1376492217.9700003</v>
      </c>
      <c r="L30" s="12">
        <f t="shared" si="0"/>
        <v>5.4261268110758945E-2</v>
      </c>
      <c r="M30" s="13">
        <f t="shared" si="1"/>
        <v>921688591.69025004</v>
      </c>
      <c r="N30" s="13">
        <v>-7389138.2710554153</v>
      </c>
      <c r="O30" s="13">
        <v>-6549539.4799997807</v>
      </c>
      <c r="P30" s="20">
        <f t="shared" si="2"/>
        <v>1186264949.4591949</v>
      </c>
    </row>
    <row r="31" spans="2:16" ht="15" thickBot="1" x14ac:dyDescent="0.35">
      <c r="B31" s="2">
        <v>1329</v>
      </c>
      <c r="C31" s="3" t="s">
        <v>29</v>
      </c>
      <c r="D31" s="4" t="s">
        <v>30</v>
      </c>
      <c r="E31" s="5">
        <v>151</v>
      </c>
      <c r="F31" s="47">
        <v>110569938.5</v>
      </c>
      <c r="G31" s="11">
        <v>72985885.099999994</v>
      </c>
      <c r="H31" s="11">
        <v>17118977.949999999</v>
      </c>
      <c r="I31" s="11">
        <v>586291687.86000001</v>
      </c>
      <c r="J31" s="11">
        <f>+SUMIFS('BASE AGOSTO'!F:F,'BASE AGOSTO'!B:B,'LIQUIDACIÓN AGOSTO 2026'!E31)</f>
        <v>2543512425.5499997</v>
      </c>
      <c r="K31" s="11">
        <f t="shared" si="3"/>
        <v>1756545936.1399999</v>
      </c>
      <c r="L31" s="12">
        <f t="shared" si="0"/>
        <v>6.9242970461772607E-2</v>
      </c>
      <c r="M31" s="13">
        <f t="shared" si="1"/>
        <v>1176169635.3850315</v>
      </c>
      <c r="N31" s="13">
        <v>-8754841.2181506325</v>
      </c>
      <c r="O31" s="13">
        <v>42405788.259999752</v>
      </c>
      <c r="P31" s="20">
        <f t="shared" si="2"/>
        <v>1410495383.9768806</v>
      </c>
    </row>
    <row r="32" spans="2:16" ht="15" thickBot="1" x14ac:dyDescent="0.35">
      <c r="B32" s="52" t="s">
        <v>56</v>
      </c>
      <c r="C32" s="53"/>
      <c r="D32" s="53"/>
      <c r="E32" s="54"/>
      <c r="F32" s="48">
        <f t="shared" ref="F32:P32" si="4">+SUM(F5:F31)</f>
        <v>2239686381.9499998</v>
      </c>
      <c r="G32" s="17">
        <f t="shared" si="4"/>
        <v>1571998606.7399998</v>
      </c>
      <c r="H32" s="17">
        <f t="shared" si="4"/>
        <v>379794583.77999997</v>
      </c>
      <c r="I32" s="17">
        <f t="shared" si="4"/>
        <v>11854975753.120001</v>
      </c>
      <c r="J32" s="17">
        <f t="shared" si="4"/>
        <v>41414314682.660004</v>
      </c>
      <c r="K32" s="17">
        <f t="shared" si="4"/>
        <v>25367859357.07</v>
      </c>
      <c r="L32" s="18">
        <f t="shared" si="4"/>
        <v>1</v>
      </c>
      <c r="M32" s="17">
        <f t="shared" si="4"/>
        <v>16986123321.130001</v>
      </c>
      <c r="N32" s="17">
        <f t="shared" si="4"/>
        <v>-127475113.04587172</v>
      </c>
      <c r="O32" s="17">
        <f t="shared" si="4"/>
        <v>-9.9997818470001221E-3</v>
      </c>
      <c r="P32" s="19">
        <f t="shared" si="4"/>
        <v>21050127780.544125</v>
      </c>
    </row>
    <row r="33" spans="2:15" s="49" customFormat="1" ht="10.8" x14ac:dyDescent="0.25">
      <c r="B33" s="49" t="s">
        <v>93</v>
      </c>
      <c r="F33" s="50"/>
      <c r="G33" s="50"/>
      <c r="H33" s="50"/>
      <c r="I33" s="50"/>
      <c r="J33" s="50"/>
      <c r="K33" s="50"/>
      <c r="L33" s="51"/>
      <c r="M33" s="50"/>
      <c r="N33" s="50"/>
      <c r="O33" s="50"/>
    </row>
    <row r="34" spans="2:15" x14ac:dyDescent="0.3">
      <c r="F34" s="11"/>
      <c r="G34" s="11"/>
      <c r="H34" s="11"/>
      <c r="I34" s="11"/>
      <c r="J34" s="11"/>
      <c r="K34" s="11"/>
      <c r="L34" s="14"/>
      <c r="M34" s="11"/>
      <c r="N34" s="41"/>
      <c r="O34" s="41"/>
    </row>
    <row r="35" spans="2:15" x14ac:dyDescent="0.3">
      <c r="H35" s="11"/>
    </row>
    <row r="36" spans="2:15" x14ac:dyDescent="0.3">
      <c r="H36" s="11"/>
    </row>
    <row r="37" spans="2:15" x14ac:dyDescent="0.3">
      <c r="H37" s="11"/>
    </row>
    <row r="38" spans="2:15" x14ac:dyDescent="0.3">
      <c r="H38" s="11"/>
    </row>
    <row r="39" spans="2:15" x14ac:dyDescent="0.3">
      <c r="H39" s="11"/>
    </row>
    <row r="40" spans="2:15" x14ac:dyDescent="0.3">
      <c r="H40" s="11"/>
    </row>
    <row r="41" spans="2:15" x14ac:dyDescent="0.3">
      <c r="H41" s="11"/>
    </row>
    <row r="42" spans="2:15" x14ac:dyDescent="0.3">
      <c r="H42" s="11"/>
    </row>
  </sheetData>
  <mergeCells count="1">
    <mergeCell ref="B32:E32"/>
  </mergeCells>
  <pageMargins left="0.7" right="0.7" top="0.75" bottom="0.75" header="0.3" footer="0.3"/>
  <ignoredErrors>
    <ignoredError sqref="K5 K6:K7 K23:K31 K8:K22 P5:P3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BASE AGOSTO</vt:lpstr>
      <vt:lpstr>APERTURA POR TTR</vt:lpstr>
      <vt:lpstr>TTR</vt:lpstr>
      <vt:lpstr>KM</vt:lpstr>
      <vt:lpstr>LIQUIDACIÓN 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Martin Perez Krantzer</dc:creator>
  <cp:lastModifiedBy>Antonio Martin Perez Krantzer</cp:lastModifiedBy>
  <dcterms:created xsi:type="dcterms:W3CDTF">2025-08-07T21:57:46Z</dcterms:created>
  <dcterms:modified xsi:type="dcterms:W3CDTF">2026-09-05T16:45:49Z</dcterms:modified>
</cp:coreProperties>
</file>