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GPS SUBE\41. LIQUIDACIONES\00. PUBLICACIONES WEB\"/>
    </mc:Choice>
  </mc:AlternateContent>
  <xr:revisionPtr revIDLastSave="0" documentId="8_{3490D328-39EE-4DB3-A551-792F91B063AA}" xr6:coauthVersionLast="47" xr6:coauthVersionMax="47" xr10:uidLastSave="{00000000-0000-0000-0000-000000000000}"/>
  <bookViews>
    <workbookView xWindow="-108" yWindow="-108" windowWidth="23256" windowHeight="12456" activeTab="3" xr2:uid="{317F500E-8591-4B76-9D12-C4FFDFDB72BE}"/>
  </bookViews>
  <sheets>
    <sheet name="BASE FEBRERO" sheetId="2" r:id="rId1"/>
    <sheet name="APERTURA POR TTR" sheetId="4" r:id="rId2"/>
    <sheet name="TTR" sheetId="3" r:id="rId3"/>
    <sheet name="LIQUIDACIÓN FEBRERO 2026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5" i="1"/>
  <c r="N33" i="1" l="1"/>
  <c r="J33" i="1" l="1"/>
  <c r="G33" i="1"/>
  <c r="H33" i="1"/>
  <c r="I33" i="1"/>
  <c r="F33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5" i="1"/>
  <c r="L5" i="1" l="1"/>
  <c r="M5" i="1" s="1"/>
  <c r="O5" i="1" s="1"/>
  <c r="L6" i="1"/>
  <c r="M6" i="1" s="1"/>
  <c r="K33" i="1"/>
  <c r="L13" i="1"/>
  <c r="M13" i="1" s="1"/>
  <c r="L12" i="1"/>
  <c r="M12" i="1" s="1"/>
  <c r="L7" i="1"/>
  <c r="M7" i="1" s="1"/>
  <c r="L18" i="1"/>
  <c r="M18" i="1" s="1"/>
  <c r="L17" i="1"/>
  <c r="M17" i="1" s="1"/>
  <c r="L26" i="1"/>
  <c r="M26" i="1" s="1"/>
  <c r="L31" i="1"/>
  <c r="M31" i="1" s="1"/>
  <c r="L15" i="1"/>
  <c r="M15" i="1" s="1"/>
  <c r="L11" i="1"/>
  <c r="M11" i="1" s="1"/>
  <c r="L25" i="1"/>
  <c r="M25" i="1" s="1"/>
  <c r="L10" i="1"/>
  <c r="M10" i="1" s="1"/>
  <c r="L24" i="1"/>
  <c r="M24" i="1" s="1"/>
  <c r="L9" i="1"/>
  <c r="M9" i="1" s="1"/>
  <c r="L23" i="1"/>
  <c r="M23" i="1" s="1"/>
  <c r="L8" i="1"/>
  <c r="M8" i="1" s="1"/>
  <c r="L22" i="1"/>
  <c r="M22" i="1" s="1"/>
  <c r="L21" i="1"/>
  <c r="M21" i="1" s="1"/>
  <c r="L20" i="1"/>
  <c r="M20" i="1" s="1"/>
  <c r="L19" i="1"/>
  <c r="M19" i="1" s="1"/>
  <c r="L32" i="1"/>
  <c r="M32" i="1" s="1"/>
  <c r="L16" i="1"/>
  <c r="M16" i="1" s="1"/>
  <c r="L30" i="1"/>
  <c r="M30" i="1" s="1"/>
  <c r="L29" i="1"/>
  <c r="M29" i="1" s="1"/>
  <c r="L14" i="1"/>
  <c r="M14" i="1" s="1"/>
  <c r="L28" i="1"/>
  <c r="M28" i="1" s="1"/>
  <c r="L27" i="1"/>
  <c r="M27" i="1" s="1"/>
  <c r="O17" i="1" l="1"/>
  <c r="O31" i="1"/>
  <c r="O9" i="1"/>
  <c r="O10" i="1"/>
  <c r="O25" i="1"/>
  <c r="O11" i="1"/>
  <c r="O30" i="1"/>
  <c r="O12" i="1"/>
  <c r="O24" i="1"/>
  <c r="O27" i="1"/>
  <c r="O28" i="1"/>
  <c r="O14" i="1"/>
  <c r="O29" i="1"/>
  <c r="O15" i="1"/>
  <c r="O16" i="1"/>
  <c r="O26" i="1"/>
  <c r="O32" i="1"/>
  <c r="O19" i="1"/>
  <c r="O18" i="1"/>
  <c r="O20" i="1"/>
  <c r="O7" i="1"/>
  <c r="O21" i="1"/>
  <c r="O22" i="1"/>
  <c r="O13" i="1"/>
  <c r="O8" i="1"/>
  <c r="O6" i="1"/>
  <c r="O23" i="1"/>
  <c r="L33" i="1"/>
  <c r="M33" i="1" l="1"/>
  <c r="O33" i="1" l="1"/>
</calcChain>
</file>

<file path=xl/sharedStrings.xml><?xml version="1.0" encoding="utf-8"?>
<sst xmlns="http://schemas.openxmlformats.org/spreadsheetml/2006/main" count="251" uniqueCount="96">
  <si>
    <t>COMPENSACIÓN TOTAL</t>
  </si>
  <si>
    <t>ID LINEA</t>
  </si>
  <si>
    <t>CUIT</t>
  </si>
  <si>
    <t>RAZON SOCIAL</t>
  </si>
  <si>
    <t>LINEA</t>
  </si>
  <si>
    <t>30-54634053-4</t>
  </si>
  <si>
    <t>JUAN B. JUSTO S.A.T.C.I.</t>
  </si>
  <si>
    <t>33-70223426-9</t>
  </si>
  <si>
    <t>NUDO  SA</t>
  </si>
  <si>
    <t>30-54622797-5</t>
  </si>
  <si>
    <t>EMPRESA DE TRANSPORTES AUTOMOTORES 12 DE OCTUBRE S A</t>
  </si>
  <si>
    <t>30-54622919-6</t>
  </si>
  <si>
    <t>TRANSPORTES AUTOMOTORES CALLAO SA</t>
  </si>
  <si>
    <t>30-55665485-5</t>
  </si>
  <si>
    <t>30-57190196-6</t>
  </si>
  <si>
    <t>17 DE AGOSTO S.A.</t>
  </si>
  <si>
    <t>30-56844599-2</t>
  </si>
  <si>
    <t>30-54624137-4</t>
  </si>
  <si>
    <t>TRANSPORTES SANTA FE S.A.C.E.I.</t>
  </si>
  <si>
    <t>30-54623134-4</t>
  </si>
  <si>
    <t>TRANSPORTES COLEGIALES SACI</t>
  </si>
  <si>
    <t>33-54633982-9</t>
  </si>
  <si>
    <t>DOTA SA DE TRANSPORTE AUTOMOTOR</t>
  </si>
  <si>
    <t>30-54630419-8</t>
  </si>
  <si>
    <t>LINEA DE MICROOMNIBUS 47 SOCIEDAD ANONIMA</t>
  </si>
  <si>
    <t>30-54625055-1</t>
  </si>
  <si>
    <t>LA CENTRAL DE VICENTE LOPEZ S.A.C.</t>
  </si>
  <si>
    <t>30-56796685-9</t>
  </si>
  <si>
    <t>VUELTA DE ROCHA SA</t>
  </si>
  <si>
    <t>30-54650008-6</t>
  </si>
  <si>
    <t>LA NUEVA METROPOL SATACI</t>
  </si>
  <si>
    <t>30-54633548-4</t>
  </si>
  <si>
    <t>TRANSPORTES SESENTA Y OCHO SRL</t>
  </si>
  <si>
    <t>30-54636646-0</t>
  </si>
  <si>
    <t>TRANSPORTES LOPE DE VEGA S A C I</t>
  </si>
  <si>
    <t>30-54624397-0</t>
  </si>
  <si>
    <t>COLECTIVEROS UNIDOS SOCIEDAD ANONIMA C U S A</t>
  </si>
  <si>
    <t>30-54622520-4</t>
  </si>
  <si>
    <t>TRANSPORTES SARGENTO CABRAL SOCIEDAD COLECTIVA</t>
  </si>
  <si>
    <t>30-54625079-9</t>
  </si>
  <si>
    <t>EMPRESA DE TRANSPORTE TTE GRAL ROCA SA</t>
  </si>
  <si>
    <t>30-54623141-7</t>
  </si>
  <si>
    <t>TRANSPORTES NUEVE DE JULIO S.A.</t>
  </si>
  <si>
    <t>30-54577585-5</t>
  </si>
  <si>
    <t>TRANSPORTES AUTOMOTORES RIACHUELO S.A.</t>
  </si>
  <si>
    <t>30-54636578-2</t>
  </si>
  <si>
    <t>MICROOMNIBUS BARRANCAS DE BELGRANO S. A.</t>
  </si>
  <si>
    <t>30-54657207-9</t>
  </si>
  <si>
    <t>NUEVOS RUMBOS S.A.</t>
  </si>
  <si>
    <t>ATS (sin IVA)</t>
  </si>
  <si>
    <t>BI (sin IVA)</t>
  </si>
  <si>
    <t>BE (sin IVA)</t>
  </si>
  <si>
    <t>RECAUDACIÓN (sin IVA)</t>
  </si>
  <si>
    <t>TTR</t>
  </si>
  <si>
    <t>TTR FINAL</t>
  </si>
  <si>
    <t>%</t>
  </si>
  <si>
    <t>COMPENSACIÓN</t>
  </si>
  <si>
    <t>LIQUIDACIÓN FINAL</t>
  </si>
  <si>
    <t>TOTAL</t>
  </si>
  <si>
    <t>GT</t>
  </si>
  <si>
    <t>SECCION</t>
  </si>
  <si>
    <t>PASAJEROS</t>
  </si>
  <si>
    <t>TTR AJUSTADA</t>
  </si>
  <si>
    <t>DF</t>
  </si>
  <si>
    <t>1E</t>
  </si>
  <si>
    <t>2E</t>
  </si>
  <si>
    <t>3E</t>
  </si>
  <si>
    <t>PRUEBA PILOTO</t>
  </si>
  <si>
    <t>SECCIÓN</t>
  </si>
  <si>
    <t>Tarifa Teórica</t>
  </si>
  <si>
    <t>TTR + Cámaras</t>
  </si>
  <si>
    <t>TTR + Res. 527/SECT/25</t>
  </si>
  <si>
    <t>TTR + GNC</t>
  </si>
  <si>
    <t>TTR + Eléctrico</t>
  </si>
  <si>
    <t>TTR + GNC + Cámaras</t>
  </si>
  <si>
    <t>TTR + Eléctrico + Cámaras</t>
  </si>
  <si>
    <t>TTR + GNC +  Res. 527/SECT/25</t>
  </si>
  <si>
    <t>TTR + Eléctrico +  Res. 527/SECT/25</t>
  </si>
  <si>
    <t>4E</t>
  </si>
  <si>
    <t>1EA</t>
  </si>
  <si>
    <t>2EA</t>
  </si>
  <si>
    <t>3EA</t>
  </si>
  <si>
    <t>4EA</t>
  </si>
  <si>
    <t>PP44</t>
  </si>
  <si>
    <t>PP50</t>
  </si>
  <si>
    <t>PP107</t>
  </si>
  <si>
    <t>PP: Prueba piloto. Las TTR se construyen de acuerdo a la Resolución Nº 170/SECT/25</t>
  </si>
  <si>
    <t>Pueden existir diferencias por redondeo a 2 decimales</t>
  </si>
  <si>
    <t>TTR + GNC CABA</t>
  </si>
  <si>
    <t>TTR + Eléctrico CABA</t>
  </si>
  <si>
    <t>TTR + GNC CABA + Cámaras</t>
  </si>
  <si>
    <t>TTR + Eléctrico CABA + Cámaras</t>
  </si>
  <si>
    <t>TTR + GNC CABA+  Res. 527/SECT/25</t>
  </si>
  <si>
    <t>TTR + Eléctrico CABA +  Res. 527/SECT/25</t>
  </si>
  <si>
    <t>PP34</t>
  </si>
  <si>
    <t>DIFERENCIAL DE RECAUDACIÓN - CUOTA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</si>
</sst>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\ #,##0;[Red]\-&quot;$&quot;\ #,##0"/>
    <numFmt numFmtId="8" formatCode="&quot;$&quot;\ #,##0.00;[Red]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\ 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7" tint="0.3999755851924192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7" tint="0.59999389629810485"/>
      <name val="Aptos Narrow"/>
      <family val="2"/>
      <scheme val="minor"/>
    </font>
    <font>
      <sz val="10"/>
      <name val="Arial"/>
      <family val="2"/>
    </font>
    <font>
      <b/>
      <sz val="12"/>
      <color theme="7" tint="0.39997558519241921"/>
      <name val="Aptos Narrow"/>
      <family val="2"/>
      <scheme val="minor"/>
    </font>
    <font>
      <b/>
      <sz val="10"/>
      <name val="Arial"/>
      <family val="2"/>
    </font>
    <font>
      <sz val="12"/>
      <name val="Times New Roman"/>
      <family val="1"/>
    </font>
    <font>
      <b/>
      <i/>
      <sz val="8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48">
    <xf numFmtId="0" fontId="0" fillId="0" borderId="0" xfId="0"/>
    <xf numFmtId="44" fontId="0" fillId="0" borderId="0" xfId="0" applyNumberFormat="1"/>
    <xf numFmtId="3" fontId="2" fillId="0" borderId="1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4" fontId="2" fillId="3" borderId="3" xfId="0" applyNumberFormat="1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43" fontId="2" fillId="0" borderId="0" xfId="1" applyFont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0" fontId="0" fillId="0" borderId="0" xfId="2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0" fontId="0" fillId="0" borderId="0" xfId="2" applyNumberFormat="1" applyFont="1"/>
    <xf numFmtId="0" fontId="2" fillId="0" borderId="0" xfId="0" applyFont="1"/>
    <xf numFmtId="164" fontId="2" fillId="0" borderId="6" xfId="0" applyNumberFormat="1" applyFont="1" applyBorder="1" applyAlignment="1">
      <alignment horizontal="center" vertical="center"/>
    </xf>
    <xf numFmtId="164" fontId="2" fillId="4" borderId="5" xfId="0" applyNumberFormat="1" applyFont="1" applyFill="1" applyBorder="1" applyAlignment="1">
      <alignment horizontal="center" vertical="center"/>
    </xf>
    <xf numFmtId="9" fontId="2" fillId="4" borderId="5" xfId="2" applyFont="1" applyFill="1" applyBorder="1" applyAlignment="1">
      <alignment horizontal="center" vertical="center"/>
    </xf>
    <xf numFmtId="164" fontId="2" fillId="4" borderId="7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6" fontId="3" fillId="2" borderId="5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6" fontId="3" fillId="2" borderId="5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4" fontId="0" fillId="0" borderId="0" xfId="3" applyFont="1" applyAlignment="1">
      <alignment horizontal="center" vertical="center"/>
    </xf>
    <xf numFmtId="0" fontId="7" fillId="2" borderId="4" xfId="4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 wrapText="1"/>
    </xf>
    <xf numFmtId="164" fontId="9" fillId="3" borderId="0" xfId="4" applyNumberFormat="1" applyFont="1" applyFill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2" borderId="0" xfId="4" applyFont="1" applyFill="1" applyAlignment="1">
      <alignment horizontal="center" vertical="center" wrapText="1"/>
    </xf>
    <xf numFmtId="44" fontId="7" fillId="2" borderId="0" xfId="3" applyFont="1" applyFill="1" applyBorder="1" applyAlignment="1">
      <alignment horizontal="center" vertical="center" wrapText="1"/>
    </xf>
    <xf numFmtId="3" fontId="7" fillId="2" borderId="0" xfId="4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4" fontId="0" fillId="0" borderId="0" xfId="3" applyFont="1" applyBorder="1" applyAlignment="1">
      <alignment horizontal="center" vertical="center"/>
    </xf>
    <xf numFmtId="6" fontId="3" fillId="2" borderId="8" xfId="0" applyNumberFormat="1" applyFont="1" applyFill="1" applyBorder="1" applyAlignment="1">
      <alignment horizontal="center" vertical="center" wrapText="1"/>
    </xf>
    <xf numFmtId="0" fontId="8" fillId="0" borderId="0" xfId="4" applyFont="1" applyAlignment="1">
      <alignment horizontal="center" vertical="center"/>
    </xf>
    <xf numFmtId="8" fontId="0" fillId="0" borderId="0" xfId="0" applyNumberFormat="1" applyBorder="1" applyAlignment="1">
      <alignment horizontal="center" vertical="center"/>
    </xf>
    <xf numFmtId="8" fontId="2" fillId="4" borderId="5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</cellXfs>
  <cellStyles count="5">
    <cellStyle name="Millares" xfId="1" builtinId="3"/>
    <cellStyle name="Moneda" xfId="3" builtinId="4"/>
    <cellStyle name="Normal" xfId="0" builtinId="0"/>
    <cellStyle name="Normal 2 2" xfId="4" xr:uid="{1FA1E659-D784-4EE9-9A18-C7252E235203}"/>
    <cellStyle name="Porcentaje" xfId="2" builtinId="5"/>
  </cellStyles>
  <dxfs count="12">
    <dxf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7" tint="0.39997558519241921"/>
        <name val="Aptos Narrow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0.59999389629810485"/>
        <name val="Aptos Narrow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0B5D86-9C87-464D-A8DE-612060434403}" name="Tabla1" displayName="Tabla1" ref="B2:F118" totalsRowShown="0" headerRowDxfId="11">
  <autoFilter ref="B2:F118" xr:uid="{AF0B5D86-9C87-464D-A8DE-612060434403}"/>
  <tableColumns count="5">
    <tableColumn id="1" xr3:uid="{3881BDBA-FDF0-40E9-AFD8-DFD4611DD099}" name="LINEA" dataDxfId="10"/>
    <tableColumn id="2" xr3:uid="{137E0886-C183-44B3-9293-6882B7B7DA00}" name="GT" dataDxfId="9"/>
    <tableColumn id="3" xr3:uid="{6EBF54AD-0070-4B9D-900B-D519968F38F6}" name="SECCION" dataDxfId="8"/>
    <tableColumn id="4" xr3:uid="{1D78A9E8-ED8B-4D58-91B9-B1DF9282449F}" name="PASAJEROS" dataDxfId="7"/>
    <tableColumn id="6" xr3:uid="{D98A6312-EA85-4D84-960E-00B71C54B3AD}" name="TTR AJUSTADA" dataDxfId="6" dataCellStyle="Moned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FF5E9B0-3749-4402-9B1C-F5498D2447E8}" name="Tabla2" displayName="Tabla2" ref="B2:E286" totalsRowShown="0" headerRowDxfId="5" dataDxfId="4" headerRowCellStyle="Moneda">
  <autoFilter ref="B2:E286" xr:uid="{DFF5E9B0-3749-4402-9B1C-F5498D2447E8}"/>
  <tableColumns count="4">
    <tableColumn id="1" xr3:uid="{B433A67B-A7D3-46CD-A00D-DF76E686ADFA}" name="LINEA" dataDxfId="3"/>
    <tableColumn id="3" xr3:uid="{03C7979B-98CD-48D2-BB03-9D07E63A564C}" name="SECCION" dataDxfId="2"/>
    <tableColumn id="4" xr3:uid="{D867B608-E188-4CB4-92B8-68C152AEA70D}" name="TTR" dataDxfId="1" dataCellStyle="Moneda"/>
    <tableColumn id="5" xr3:uid="{8D12869E-83A1-4989-98DF-BED8823C3C21}" name="PASAJERO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A6DE2-62BE-4E2C-B748-AD2174C21275}">
  <dimension ref="A2:F118"/>
  <sheetViews>
    <sheetView showGridLines="0" workbookViewId="0">
      <selection activeCell="B3" sqref="B3:F118"/>
    </sheetView>
  </sheetViews>
  <sheetFormatPr baseColWidth="10" defaultRowHeight="14.4" x14ac:dyDescent="0.3"/>
  <cols>
    <col min="1" max="1" width="4.77734375" customWidth="1"/>
    <col min="2" max="2" width="10.33203125" style="29" bestFit="1" customWidth="1"/>
    <col min="3" max="3" width="7.6640625" style="29" bestFit="1" customWidth="1"/>
    <col min="4" max="4" width="14" style="29" bestFit="1" customWidth="1"/>
    <col min="5" max="5" width="15.109375" style="30" bestFit="1" customWidth="1"/>
    <col min="6" max="6" width="18" style="31" bestFit="1" customWidth="1"/>
    <col min="7" max="16384" width="11.5546875" style="29"/>
  </cols>
  <sheetData>
    <row r="2" spans="2:6" x14ac:dyDescent="0.3">
      <c r="B2" s="28" t="s">
        <v>4</v>
      </c>
      <c r="C2" s="28" t="s">
        <v>59</v>
      </c>
      <c r="D2" s="28" t="s">
        <v>60</v>
      </c>
      <c r="E2" s="28" t="s">
        <v>61</v>
      </c>
      <c r="F2" s="28" t="s">
        <v>62</v>
      </c>
    </row>
    <row r="3" spans="2:6" x14ac:dyDescent="0.3">
      <c r="B3" s="29">
        <v>4</v>
      </c>
      <c r="C3" s="29" t="s">
        <v>63</v>
      </c>
      <c r="D3" s="29">
        <v>1</v>
      </c>
      <c r="E3" s="30">
        <v>175555</v>
      </c>
      <c r="F3" s="31">
        <v>207400097.99000001</v>
      </c>
    </row>
    <row r="4" spans="2:6" x14ac:dyDescent="0.3">
      <c r="B4" s="29">
        <v>4</v>
      </c>
      <c r="C4" s="29" t="s">
        <v>63</v>
      </c>
      <c r="D4" s="29">
        <v>2</v>
      </c>
      <c r="E4" s="30">
        <v>120497</v>
      </c>
      <c r="F4" s="31">
        <v>172675109.09</v>
      </c>
    </row>
    <row r="5" spans="2:6" x14ac:dyDescent="0.3">
      <c r="B5" s="29">
        <v>4</v>
      </c>
      <c r="C5" s="29" t="s">
        <v>63</v>
      </c>
      <c r="D5" s="29">
        <v>3</v>
      </c>
      <c r="E5" s="30">
        <v>98183</v>
      </c>
      <c r="F5" s="31">
        <v>190000734.55000001</v>
      </c>
    </row>
    <row r="6" spans="2:6" x14ac:dyDescent="0.3">
      <c r="B6" s="29">
        <v>4</v>
      </c>
      <c r="C6" s="29" t="s">
        <v>63</v>
      </c>
      <c r="D6" s="29">
        <v>4</v>
      </c>
      <c r="E6" s="30">
        <v>48035</v>
      </c>
      <c r="F6" s="31">
        <v>153228619.22999999</v>
      </c>
    </row>
    <row r="7" spans="2:6" x14ac:dyDescent="0.3">
      <c r="B7" s="29">
        <v>7</v>
      </c>
      <c r="C7" s="29" t="s">
        <v>63</v>
      </c>
      <c r="D7" s="29">
        <v>1</v>
      </c>
      <c r="E7" s="30">
        <v>95118</v>
      </c>
      <c r="F7" s="31">
        <v>112469348.29000001</v>
      </c>
    </row>
    <row r="8" spans="2:6" x14ac:dyDescent="0.3">
      <c r="B8" s="29">
        <v>7</v>
      </c>
      <c r="C8" s="29" t="s">
        <v>63</v>
      </c>
      <c r="D8" s="29">
        <v>4</v>
      </c>
      <c r="E8" s="30">
        <v>19010</v>
      </c>
      <c r="F8" s="31">
        <v>60672759.109999999</v>
      </c>
    </row>
    <row r="9" spans="2:6" x14ac:dyDescent="0.3">
      <c r="B9" s="29">
        <v>7</v>
      </c>
      <c r="C9" s="29" t="s">
        <v>63</v>
      </c>
      <c r="D9" s="29">
        <v>2</v>
      </c>
      <c r="E9" s="30">
        <v>138009</v>
      </c>
      <c r="F9" s="31">
        <v>197845521.13</v>
      </c>
    </row>
    <row r="10" spans="2:6" x14ac:dyDescent="0.3">
      <c r="B10" s="29">
        <v>7</v>
      </c>
      <c r="C10" s="29" t="s">
        <v>63</v>
      </c>
      <c r="D10" s="29">
        <v>3</v>
      </c>
      <c r="E10" s="30">
        <v>88661</v>
      </c>
      <c r="F10" s="31">
        <v>171636235.12</v>
      </c>
    </row>
    <row r="11" spans="2:6" x14ac:dyDescent="0.3">
      <c r="B11" s="29">
        <v>12</v>
      </c>
      <c r="C11" s="29" t="s">
        <v>63</v>
      </c>
      <c r="D11" s="29">
        <v>2</v>
      </c>
      <c r="E11" s="30">
        <v>442151</v>
      </c>
      <c r="F11" s="31">
        <v>641656105.38</v>
      </c>
    </row>
    <row r="12" spans="2:6" x14ac:dyDescent="0.3">
      <c r="B12" s="29">
        <v>12</v>
      </c>
      <c r="C12" s="29" t="s">
        <v>63</v>
      </c>
      <c r="D12" s="29">
        <v>3</v>
      </c>
      <c r="E12" s="30">
        <v>217100</v>
      </c>
      <c r="F12" s="31">
        <v>425474519.54000002</v>
      </c>
    </row>
    <row r="13" spans="2:6" x14ac:dyDescent="0.3">
      <c r="B13" s="29">
        <v>12</v>
      </c>
      <c r="C13" s="29" t="s">
        <v>63</v>
      </c>
      <c r="D13" s="29">
        <v>1</v>
      </c>
      <c r="E13" s="30">
        <v>386161</v>
      </c>
      <c r="F13" s="31">
        <v>462697857.63999999</v>
      </c>
    </row>
    <row r="14" spans="2:6" x14ac:dyDescent="0.3">
      <c r="B14" s="29">
        <v>25</v>
      </c>
      <c r="C14" s="29" t="s">
        <v>63</v>
      </c>
      <c r="D14" s="29">
        <v>1</v>
      </c>
      <c r="E14" s="30">
        <v>66145</v>
      </c>
      <c r="F14" s="31">
        <v>78211117.159999996</v>
      </c>
    </row>
    <row r="15" spans="2:6" x14ac:dyDescent="0.3">
      <c r="B15" s="29">
        <v>25</v>
      </c>
      <c r="C15" s="29" t="s">
        <v>63</v>
      </c>
      <c r="D15" s="29">
        <v>4</v>
      </c>
      <c r="E15" s="30">
        <v>36176</v>
      </c>
      <c r="F15" s="31">
        <v>115460164.84</v>
      </c>
    </row>
    <row r="16" spans="2:6" x14ac:dyDescent="0.3">
      <c r="B16" s="29">
        <v>25</v>
      </c>
      <c r="C16" s="29" t="s">
        <v>63</v>
      </c>
      <c r="D16" s="29">
        <v>3</v>
      </c>
      <c r="E16" s="30">
        <v>126164</v>
      </c>
      <c r="F16" s="31">
        <v>244237195.24000001</v>
      </c>
    </row>
    <row r="17" spans="2:6" x14ac:dyDescent="0.3">
      <c r="B17" s="29">
        <v>25</v>
      </c>
      <c r="C17" s="29" t="s">
        <v>63</v>
      </c>
      <c r="D17" s="29">
        <v>2</v>
      </c>
      <c r="E17" s="30">
        <v>98349</v>
      </c>
      <c r="F17" s="31">
        <v>140990146.72</v>
      </c>
    </row>
    <row r="18" spans="2:6" x14ac:dyDescent="0.3">
      <c r="B18" s="29">
        <v>26</v>
      </c>
      <c r="C18" s="29" t="s">
        <v>63</v>
      </c>
      <c r="D18" s="29">
        <v>2</v>
      </c>
      <c r="E18" s="30">
        <v>315009</v>
      </c>
      <c r="F18" s="31">
        <v>451579508.06</v>
      </c>
    </row>
    <row r="19" spans="2:6" x14ac:dyDescent="0.3">
      <c r="B19" s="29">
        <v>26</v>
      </c>
      <c r="C19" s="29" t="s">
        <v>63</v>
      </c>
      <c r="D19" s="29">
        <v>4</v>
      </c>
      <c r="E19" s="30">
        <v>6768</v>
      </c>
      <c r="F19" s="31">
        <v>21511237.140000001</v>
      </c>
    </row>
    <row r="20" spans="2:6" x14ac:dyDescent="0.3">
      <c r="B20" s="29">
        <v>26</v>
      </c>
      <c r="C20" s="29" t="s">
        <v>63</v>
      </c>
      <c r="D20" s="29">
        <v>1</v>
      </c>
      <c r="E20" s="30">
        <v>145290</v>
      </c>
      <c r="F20" s="31">
        <v>171773188.5</v>
      </c>
    </row>
    <row r="21" spans="2:6" x14ac:dyDescent="0.3">
      <c r="B21" s="29">
        <v>26</v>
      </c>
      <c r="C21" s="29" t="s">
        <v>63</v>
      </c>
      <c r="D21" s="29">
        <v>3</v>
      </c>
      <c r="E21" s="30">
        <v>151727</v>
      </c>
      <c r="F21" s="31">
        <v>293462700.62</v>
      </c>
    </row>
    <row r="22" spans="2:6" x14ac:dyDescent="0.3">
      <c r="B22" s="29">
        <v>34</v>
      </c>
      <c r="C22" s="29" t="s">
        <v>63</v>
      </c>
      <c r="D22" s="29">
        <v>3</v>
      </c>
      <c r="E22" s="30">
        <v>479273</v>
      </c>
      <c r="F22" s="31">
        <v>962111345.80999994</v>
      </c>
    </row>
    <row r="23" spans="2:6" x14ac:dyDescent="0.3">
      <c r="B23" s="29">
        <v>34</v>
      </c>
      <c r="C23" s="29" t="s">
        <v>63</v>
      </c>
      <c r="D23" s="29" t="s">
        <v>67</v>
      </c>
      <c r="E23" s="30">
        <v>693</v>
      </c>
      <c r="F23" s="31">
        <v>1150710.83</v>
      </c>
    </row>
    <row r="24" spans="2:6" x14ac:dyDescent="0.3">
      <c r="B24" s="29">
        <v>34</v>
      </c>
      <c r="C24" s="29" t="s">
        <v>63</v>
      </c>
      <c r="D24" s="29">
        <v>4</v>
      </c>
      <c r="E24" s="30">
        <v>27327</v>
      </c>
      <c r="F24" s="31">
        <v>90444525.299999997</v>
      </c>
    </row>
    <row r="25" spans="2:6" x14ac:dyDescent="0.3">
      <c r="B25" s="29">
        <v>34</v>
      </c>
      <c r="C25" s="29" t="s">
        <v>63</v>
      </c>
      <c r="D25" s="29">
        <v>2</v>
      </c>
      <c r="E25" s="30">
        <v>323891</v>
      </c>
      <c r="F25" s="31">
        <v>481531421.19</v>
      </c>
    </row>
    <row r="26" spans="2:6" x14ac:dyDescent="0.3">
      <c r="B26" s="29">
        <v>34</v>
      </c>
      <c r="C26" s="29" t="s">
        <v>63</v>
      </c>
      <c r="D26" s="29">
        <v>1</v>
      </c>
      <c r="E26" s="30">
        <v>210878</v>
      </c>
      <c r="F26" s="31">
        <v>258456170.22999999</v>
      </c>
    </row>
    <row r="27" spans="2:6" x14ac:dyDescent="0.3">
      <c r="B27" s="29">
        <v>39</v>
      </c>
      <c r="C27" s="29" t="s">
        <v>63</v>
      </c>
      <c r="D27" s="29">
        <v>3</v>
      </c>
      <c r="E27" s="30">
        <v>361083</v>
      </c>
      <c r="F27" s="31">
        <v>705602020.70000005</v>
      </c>
    </row>
    <row r="28" spans="2:6" x14ac:dyDescent="0.3">
      <c r="B28" s="29">
        <v>39</v>
      </c>
      <c r="C28" s="29" t="s">
        <v>63</v>
      </c>
      <c r="D28" s="29">
        <v>2</v>
      </c>
      <c r="E28" s="30">
        <v>476006</v>
      </c>
      <c r="F28" s="31">
        <v>689918253.40999997</v>
      </c>
    </row>
    <row r="29" spans="2:6" x14ac:dyDescent="0.3">
      <c r="B29" s="29">
        <v>39</v>
      </c>
      <c r="C29" s="29" t="s">
        <v>63</v>
      </c>
      <c r="D29" s="29">
        <v>1</v>
      </c>
      <c r="E29" s="30">
        <v>261885</v>
      </c>
      <c r="F29" s="31">
        <v>313024646.81999999</v>
      </c>
    </row>
    <row r="30" spans="2:6" x14ac:dyDescent="0.3">
      <c r="B30" s="29">
        <v>39</v>
      </c>
      <c r="C30" s="29" t="s">
        <v>63</v>
      </c>
      <c r="D30" s="29">
        <v>4</v>
      </c>
      <c r="E30" s="30">
        <v>18799</v>
      </c>
      <c r="F30" s="31">
        <v>60595856.189999998</v>
      </c>
    </row>
    <row r="31" spans="2:6" x14ac:dyDescent="0.3">
      <c r="B31" s="29">
        <v>42</v>
      </c>
      <c r="C31" s="29" t="s">
        <v>63</v>
      </c>
      <c r="D31" s="29">
        <v>4</v>
      </c>
      <c r="E31" s="30">
        <v>59735</v>
      </c>
      <c r="F31" s="31">
        <v>198029283.63999999</v>
      </c>
    </row>
    <row r="32" spans="2:6" x14ac:dyDescent="0.3">
      <c r="B32" s="29">
        <v>42</v>
      </c>
      <c r="C32" s="29" t="s">
        <v>63</v>
      </c>
      <c r="D32" s="29">
        <v>2</v>
      </c>
      <c r="E32" s="30">
        <v>235399</v>
      </c>
      <c r="F32" s="31">
        <v>350277875.10000002</v>
      </c>
    </row>
    <row r="33" spans="2:6" x14ac:dyDescent="0.3">
      <c r="B33" s="29">
        <v>42</v>
      </c>
      <c r="C33" s="29" t="s">
        <v>63</v>
      </c>
      <c r="D33" s="29">
        <v>1</v>
      </c>
      <c r="E33" s="30">
        <v>104406</v>
      </c>
      <c r="F33" s="31">
        <v>128119285.59999999</v>
      </c>
    </row>
    <row r="34" spans="2:6" x14ac:dyDescent="0.3">
      <c r="B34" s="29">
        <v>42</v>
      </c>
      <c r="C34" s="29" t="s">
        <v>63</v>
      </c>
      <c r="D34" s="29">
        <v>3</v>
      </c>
      <c r="E34" s="30">
        <v>220445</v>
      </c>
      <c r="F34" s="31">
        <v>443056835.00999999</v>
      </c>
    </row>
    <row r="35" spans="2:6" x14ac:dyDescent="0.3">
      <c r="B35" s="29">
        <v>44</v>
      </c>
      <c r="C35" s="29" t="s">
        <v>63</v>
      </c>
      <c r="D35" s="29">
        <v>3</v>
      </c>
      <c r="E35" s="30">
        <v>161415</v>
      </c>
      <c r="F35" s="31">
        <v>332260592.20999998</v>
      </c>
    </row>
    <row r="36" spans="2:6" x14ac:dyDescent="0.3">
      <c r="B36" s="29">
        <v>44</v>
      </c>
      <c r="C36" s="29" t="s">
        <v>63</v>
      </c>
      <c r="D36" s="29">
        <v>2</v>
      </c>
      <c r="E36" s="30">
        <v>215318</v>
      </c>
      <c r="F36" s="31">
        <v>327687410.66000003</v>
      </c>
    </row>
    <row r="37" spans="2:6" x14ac:dyDescent="0.3">
      <c r="B37" s="29">
        <v>44</v>
      </c>
      <c r="C37" s="29" t="s">
        <v>63</v>
      </c>
      <c r="D37" s="29" t="s">
        <v>67</v>
      </c>
      <c r="E37" s="30">
        <v>7111</v>
      </c>
      <c r="F37" s="31">
        <v>11712978.890000001</v>
      </c>
    </row>
    <row r="38" spans="2:6" x14ac:dyDescent="0.3">
      <c r="B38" s="29">
        <v>44</v>
      </c>
      <c r="C38" s="29" t="s">
        <v>63</v>
      </c>
      <c r="D38" s="29">
        <v>4</v>
      </c>
      <c r="E38" s="30">
        <v>14814</v>
      </c>
      <c r="F38" s="31">
        <v>50412298.100000001</v>
      </c>
    </row>
    <row r="39" spans="2:6" x14ac:dyDescent="0.3">
      <c r="B39" s="29">
        <v>44</v>
      </c>
      <c r="C39" s="29" t="s">
        <v>63</v>
      </c>
      <c r="D39" s="29">
        <v>1</v>
      </c>
      <c r="E39" s="30">
        <v>148325</v>
      </c>
      <c r="F39" s="31">
        <v>186341268.56</v>
      </c>
    </row>
    <row r="40" spans="2:6" x14ac:dyDescent="0.3">
      <c r="B40" s="29">
        <v>47</v>
      </c>
      <c r="C40" s="29" t="s">
        <v>63</v>
      </c>
      <c r="D40" s="29">
        <v>2</v>
      </c>
      <c r="E40" s="30">
        <v>145145</v>
      </c>
      <c r="F40" s="31">
        <v>197748379.72</v>
      </c>
    </row>
    <row r="41" spans="2:6" x14ac:dyDescent="0.3">
      <c r="B41" s="29">
        <v>47</v>
      </c>
      <c r="C41" s="29" t="s">
        <v>63</v>
      </c>
      <c r="D41" s="29">
        <v>3</v>
      </c>
      <c r="E41" s="30">
        <v>99993</v>
      </c>
      <c r="F41" s="31">
        <v>183963030.28999999</v>
      </c>
    </row>
    <row r="42" spans="2:6" x14ac:dyDescent="0.3">
      <c r="B42" s="29">
        <v>47</v>
      </c>
      <c r="C42" s="29" t="s">
        <v>63</v>
      </c>
      <c r="D42" s="29">
        <v>1</v>
      </c>
      <c r="E42" s="30">
        <v>79734</v>
      </c>
      <c r="F42" s="31">
        <v>89651473.25</v>
      </c>
    </row>
    <row r="43" spans="2:6" x14ac:dyDescent="0.3">
      <c r="B43" s="29">
        <v>47</v>
      </c>
      <c r="C43" s="29" t="s">
        <v>63</v>
      </c>
      <c r="D43" s="29">
        <v>4</v>
      </c>
      <c r="E43" s="30">
        <v>24347</v>
      </c>
      <c r="F43" s="31">
        <v>73936841.620000005</v>
      </c>
    </row>
    <row r="44" spans="2:6" x14ac:dyDescent="0.3">
      <c r="B44" s="29">
        <v>50</v>
      </c>
      <c r="C44" s="29" t="s">
        <v>63</v>
      </c>
      <c r="D44" s="29">
        <v>2</v>
      </c>
      <c r="E44" s="30">
        <v>169875</v>
      </c>
      <c r="F44" s="31">
        <v>243974927.03999999</v>
      </c>
    </row>
    <row r="45" spans="2:6" x14ac:dyDescent="0.3">
      <c r="B45" s="29">
        <v>50</v>
      </c>
      <c r="C45" s="29" t="s">
        <v>63</v>
      </c>
      <c r="D45" s="29" t="s">
        <v>67</v>
      </c>
      <c r="E45" s="30">
        <v>8617</v>
      </c>
      <c r="F45" s="31">
        <v>14086411.67</v>
      </c>
    </row>
    <row r="46" spans="2:6" x14ac:dyDescent="0.3">
      <c r="B46" s="29">
        <v>50</v>
      </c>
      <c r="C46" s="29" t="s">
        <v>63</v>
      </c>
      <c r="D46" s="29">
        <v>1</v>
      </c>
      <c r="E46" s="30">
        <v>185035</v>
      </c>
      <c r="F46" s="31">
        <v>219095518.78</v>
      </c>
    </row>
    <row r="47" spans="2:6" x14ac:dyDescent="0.3">
      <c r="B47" s="29">
        <v>50</v>
      </c>
      <c r="C47" s="29" t="s">
        <v>63</v>
      </c>
      <c r="D47" s="29">
        <v>4</v>
      </c>
      <c r="E47" s="30">
        <v>44566</v>
      </c>
      <c r="F47" s="31">
        <v>142446707.75999999</v>
      </c>
    </row>
    <row r="48" spans="2:6" x14ac:dyDescent="0.3">
      <c r="B48" s="29">
        <v>50</v>
      </c>
      <c r="C48" s="29" t="s">
        <v>63</v>
      </c>
      <c r="D48" s="29">
        <v>3</v>
      </c>
      <c r="E48" s="30">
        <v>162937</v>
      </c>
      <c r="F48" s="31">
        <v>315963694.89999998</v>
      </c>
    </row>
    <row r="49" spans="2:6" x14ac:dyDescent="0.3">
      <c r="B49" s="29">
        <v>61</v>
      </c>
      <c r="C49" s="29" t="s">
        <v>63</v>
      </c>
      <c r="D49" s="29">
        <v>2</v>
      </c>
      <c r="E49" s="30">
        <v>88475</v>
      </c>
      <c r="F49" s="31">
        <v>132762207.54000001</v>
      </c>
    </row>
    <row r="50" spans="2:6" x14ac:dyDescent="0.3">
      <c r="B50" s="29">
        <v>61</v>
      </c>
      <c r="C50" s="29" t="s">
        <v>63</v>
      </c>
      <c r="D50" s="29">
        <v>4</v>
      </c>
      <c r="E50" s="30">
        <v>87</v>
      </c>
      <c r="F50" s="31">
        <v>286638.17</v>
      </c>
    </row>
    <row r="51" spans="2:6" x14ac:dyDescent="0.3">
      <c r="B51" s="29">
        <v>61</v>
      </c>
      <c r="C51" s="29" t="s">
        <v>63</v>
      </c>
      <c r="D51" s="29">
        <v>3</v>
      </c>
      <c r="E51" s="30">
        <v>12948</v>
      </c>
      <c r="F51" s="31">
        <v>26316042.379999999</v>
      </c>
    </row>
    <row r="52" spans="2:6" x14ac:dyDescent="0.3">
      <c r="B52" s="29">
        <v>61</v>
      </c>
      <c r="C52" s="29" t="s">
        <v>63</v>
      </c>
      <c r="D52" s="29">
        <v>1</v>
      </c>
      <c r="E52" s="30">
        <v>75108</v>
      </c>
      <c r="F52" s="31">
        <v>91839399.189999998</v>
      </c>
    </row>
    <row r="53" spans="2:6" x14ac:dyDescent="0.3">
      <c r="B53" s="29">
        <v>62</v>
      </c>
      <c r="C53" s="29" t="s">
        <v>63</v>
      </c>
      <c r="D53" s="29">
        <v>2</v>
      </c>
      <c r="E53" s="30">
        <v>95578</v>
      </c>
      <c r="F53" s="31">
        <v>137394958.69999999</v>
      </c>
    </row>
    <row r="54" spans="2:6" x14ac:dyDescent="0.3">
      <c r="B54" s="29">
        <v>62</v>
      </c>
      <c r="C54" s="29" t="s">
        <v>63</v>
      </c>
      <c r="D54" s="29">
        <v>4</v>
      </c>
      <c r="E54" s="30">
        <v>228</v>
      </c>
      <c r="F54" s="31">
        <v>732249.58</v>
      </c>
    </row>
    <row r="55" spans="2:6" x14ac:dyDescent="0.3">
      <c r="B55" s="29">
        <v>62</v>
      </c>
      <c r="C55" s="29" t="s">
        <v>63</v>
      </c>
      <c r="D55" s="29">
        <v>1</v>
      </c>
      <c r="E55" s="30">
        <v>86032</v>
      </c>
      <c r="F55" s="31">
        <v>100794028.62</v>
      </c>
    </row>
    <row r="56" spans="2:6" x14ac:dyDescent="0.3">
      <c r="B56" s="29">
        <v>62</v>
      </c>
      <c r="C56" s="29" t="s">
        <v>63</v>
      </c>
      <c r="D56" s="29">
        <v>3</v>
      </c>
      <c r="E56" s="30">
        <v>14170</v>
      </c>
      <c r="F56" s="31">
        <v>27758358.27</v>
      </c>
    </row>
    <row r="57" spans="2:6" x14ac:dyDescent="0.3">
      <c r="B57" s="29">
        <v>64</v>
      </c>
      <c r="C57" s="29" t="s">
        <v>63</v>
      </c>
      <c r="D57" s="29">
        <v>2</v>
      </c>
      <c r="E57" s="30">
        <v>272401</v>
      </c>
      <c r="F57" s="31">
        <v>408356562.32999998</v>
      </c>
    </row>
    <row r="58" spans="2:6" x14ac:dyDescent="0.3">
      <c r="B58" s="29">
        <v>64</v>
      </c>
      <c r="C58" s="29" t="s">
        <v>63</v>
      </c>
      <c r="D58" s="29">
        <v>3</v>
      </c>
      <c r="E58" s="30">
        <v>222808</v>
      </c>
      <c r="F58" s="31">
        <v>451064702.57999998</v>
      </c>
    </row>
    <row r="59" spans="2:6" x14ac:dyDescent="0.3">
      <c r="B59" s="29">
        <v>64</v>
      </c>
      <c r="C59" s="29" t="s">
        <v>63</v>
      </c>
      <c r="D59" s="29">
        <v>4</v>
      </c>
      <c r="E59" s="30">
        <v>15463</v>
      </c>
      <c r="F59" s="31">
        <v>51561130.509999998</v>
      </c>
    </row>
    <row r="60" spans="2:6" x14ac:dyDescent="0.3">
      <c r="B60" s="29">
        <v>64</v>
      </c>
      <c r="C60" s="29" t="s">
        <v>63</v>
      </c>
      <c r="D60" s="29">
        <v>1</v>
      </c>
      <c r="E60" s="30">
        <v>200603</v>
      </c>
      <c r="F60" s="31">
        <v>248063775.38</v>
      </c>
    </row>
    <row r="61" spans="2:6" x14ac:dyDescent="0.3">
      <c r="B61" s="29">
        <v>65</v>
      </c>
      <c r="C61" s="29" t="s">
        <v>63</v>
      </c>
      <c r="D61" s="29">
        <v>4</v>
      </c>
      <c r="E61" s="30">
        <v>38639</v>
      </c>
      <c r="F61" s="31">
        <v>129377466.25</v>
      </c>
    </row>
    <row r="62" spans="2:6" x14ac:dyDescent="0.3">
      <c r="B62" s="29">
        <v>65</v>
      </c>
      <c r="C62" s="29" t="s">
        <v>63</v>
      </c>
      <c r="D62" s="29">
        <v>2</v>
      </c>
      <c r="E62" s="30">
        <v>230947</v>
      </c>
      <c r="F62" s="31">
        <v>347027631.25</v>
      </c>
    </row>
    <row r="63" spans="2:6" x14ac:dyDescent="0.3">
      <c r="B63" s="29">
        <v>65</v>
      </c>
      <c r="C63" s="29" t="s">
        <v>63</v>
      </c>
      <c r="D63" s="29">
        <v>1</v>
      </c>
      <c r="E63" s="30">
        <v>160192</v>
      </c>
      <c r="F63" s="31">
        <v>198458700.38999999</v>
      </c>
    </row>
    <row r="64" spans="2:6" x14ac:dyDescent="0.3">
      <c r="B64" s="29">
        <v>65</v>
      </c>
      <c r="C64" s="29" t="s">
        <v>63</v>
      </c>
      <c r="D64" s="29">
        <v>3</v>
      </c>
      <c r="E64" s="30">
        <v>195998</v>
      </c>
      <c r="F64" s="31">
        <v>397616786.56999999</v>
      </c>
    </row>
    <row r="65" spans="2:6" x14ac:dyDescent="0.3">
      <c r="B65" s="29">
        <v>68</v>
      </c>
      <c r="C65" s="29" t="s">
        <v>63</v>
      </c>
      <c r="D65" s="29">
        <v>2</v>
      </c>
      <c r="E65" s="30">
        <v>306088</v>
      </c>
      <c r="F65" s="31">
        <v>447582715.72000003</v>
      </c>
    </row>
    <row r="66" spans="2:6" x14ac:dyDescent="0.3">
      <c r="B66" s="29">
        <v>68</v>
      </c>
      <c r="C66" s="29" t="s">
        <v>63</v>
      </c>
      <c r="D66" s="29">
        <v>3</v>
      </c>
      <c r="E66" s="30">
        <v>270094</v>
      </c>
      <c r="F66" s="31">
        <v>533565060.35000002</v>
      </c>
    </row>
    <row r="67" spans="2:6" x14ac:dyDescent="0.3">
      <c r="B67" s="29">
        <v>68</v>
      </c>
      <c r="C67" s="29" t="s">
        <v>63</v>
      </c>
      <c r="D67" s="29">
        <v>1</v>
      </c>
      <c r="E67" s="30">
        <v>289271</v>
      </c>
      <c r="F67" s="31">
        <v>348912082.66000003</v>
      </c>
    </row>
    <row r="68" spans="2:6" x14ac:dyDescent="0.3">
      <c r="B68" s="29">
        <v>68</v>
      </c>
      <c r="C68" s="29" t="s">
        <v>63</v>
      </c>
      <c r="D68" s="29" t="s">
        <v>66</v>
      </c>
      <c r="E68" s="30">
        <v>21729</v>
      </c>
      <c r="F68" s="31">
        <v>55084510.340000004</v>
      </c>
    </row>
    <row r="69" spans="2:6" x14ac:dyDescent="0.3">
      <c r="B69" s="29">
        <v>68</v>
      </c>
      <c r="C69" s="29" t="s">
        <v>63</v>
      </c>
      <c r="D69" s="29" t="s">
        <v>64</v>
      </c>
      <c r="E69" s="30">
        <v>20094</v>
      </c>
      <c r="F69" s="31">
        <v>31113671.73</v>
      </c>
    </row>
    <row r="70" spans="2:6" x14ac:dyDescent="0.3">
      <c r="B70" s="29">
        <v>68</v>
      </c>
      <c r="C70" s="29" t="s">
        <v>63</v>
      </c>
      <c r="D70" s="29" t="s">
        <v>65</v>
      </c>
      <c r="E70" s="30">
        <v>18797</v>
      </c>
      <c r="F70" s="31">
        <v>35287488.890000001</v>
      </c>
    </row>
    <row r="71" spans="2:6" x14ac:dyDescent="0.3">
      <c r="B71" s="29">
        <v>76</v>
      </c>
      <c r="C71" s="29" t="s">
        <v>63</v>
      </c>
      <c r="D71" s="29">
        <v>4</v>
      </c>
      <c r="E71" s="30">
        <v>18259</v>
      </c>
      <c r="F71" s="31">
        <v>59930174.75</v>
      </c>
    </row>
    <row r="72" spans="2:6" x14ac:dyDescent="0.3">
      <c r="B72" s="29">
        <v>76</v>
      </c>
      <c r="C72" s="29" t="s">
        <v>63</v>
      </c>
      <c r="D72" s="29">
        <v>2</v>
      </c>
      <c r="E72" s="30">
        <v>240526</v>
      </c>
      <c r="F72" s="31">
        <v>355153650.44999999</v>
      </c>
    </row>
    <row r="73" spans="2:6" x14ac:dyDescent="0.3">
      <c r="B73" s="29">
        <v>76</v>
      </c>
      <c r="C73" s="29" t="s">
        <v>63</v>
      </c>
      <c r="D73" s="29">
        <v>3</v>
      </c>
      <c r="E73" s="30">
        <v>119322</v>
      </c>
      <c r="F73" s="31">
        <v>237915839.81999999</v>
      </c>
    </row>
    <row r="74" spans="2:6" x14ac:dyDescent="0.3">
      <c r="B74" s="29">
        <v>76</v>
      </c>
      <c r="C74" s="29" t="s">
        <v>63</v>
      </c>
      <c r="D74" s="29">
        <v>1</v>
      </c>
      <c r="E74" s="30">
        <v>179470</v>
      </c>
      <c r="F74" s="31">
        <v>218251609.31999999</v>
      </c>
    </row>
    <row r="75" spans="2:6" x14ac:dyDescent="0.3">
      <c r="B75" s="29">
        <v>84</v>
      </c>
      <c r="C75" s="29" t="s">
        <v>63</v>
      </c>
      <c r="D75" s="29">
        <v>3</v>
      </c>
      <c r="E75" s="30">
        <v>144892</v>
      </c>
      <c r="F75" s="31">
        <v>281081424.51999998</v>
      </c>
    </row>
    <row r="76" spans="2:6" x14ac:dyDescent="0.3">
      <c r="B76" s="29">
        <v>84</v>
      </c>
      <c r="C76" s="29" t="s">
        <v>63</v>
      </c>
      <c r="D76" s="29">
        <v>2</v>
      </c>
      <c r="E76" s="30">
        <v>144547</v>
      </c>
      <c r="F76" s="31">
        <v>207614206.41999999</v>
      </c>
    </row>
    <row r="77" spans="2:6" x14ac:dyDescent="0.3">
      <c r="B77" s="29">
        <v>84</v>
      </c>
      <c r="C77" s="29" t="s">
        <v>63</v>
      </c>
      <c r="D77" s="29">
        <v>1</v>
      </c>
      <c r="E77" s="30">
        <v>64945</v>
      </c>
      <c r="F77" s="31">
        <v>76932190.049999997</v>
      </c>
    </row>
    <row r="78" spans="2:6" x14ac:dyDescent="0.3">
      <c r="B78" s="29">
        <v>84</v>
      </c>
      <c r="C78" s="29" t="s">
        <v>63</v>
      </c>
      <c r="D78" s="29">
        <v>4</v>
      </c>
      <c r="E78" s="30">
        <v>17699</v>
      </c>
      <c r="F78" s="31">
        <v>56602223.530000001</v>
      </c>
    </row>
    <row r="79" spans="2:6" x14ac:dyDescent="0.3">
      <c r="B79" s="29">
        <v>99</v>
      </c>
      <c r="C79" s="29" t="s">
        <v>63</v>
      </c>
      <c r="D79" s="29">
        <v>1</v>
      </c>
      <c r="E79" s="30">
        <v>53713</v>
      </c>
      <c r="F79" s="31">
        <v>63511281.82</v>
      </c>
    </row>
    <row r="80" spans="2:6" x14ac:dyDescent="0.3">
      <c r="B80" s="29">
        <v>99</v>
      </c>
      <c r="C80" s="29" t="s">
        <v>63</v>
      </c>
      <c r="D80" s="29">
        <v>3</v>
      </c>
      <c r="E80" s="30">
        <v>113127</v>
      </c>
      <c r="F80" s="31">
        <v>218999248.49000001</v>
      </c>
    </row>
    <row r="81" spans="2:6" x14ac:dyDescent="0.3">
      <c r="B81" s="29">
        <v>99</v>
      </c>
      <c r="C81" s="29" t="s">
        <v>63</v>
      </c>
      <c r="D81" s="29">
        <v>2</v>
      </c>
      <c r="E81" s="30">
        <v>105228</v>
      </c>
      <c r="F81" s="31">
        <v>150851672.69999999</v>
      </c>
    </row>
    <row r="82" spans="2:6" x14ac:dyDescent="0.3">
      <c r="B82" s="29">
        <v>99</v>
      </c>
      <c r="C82" s="29" t="s">
        <v>63</v>
      </c>
      <c r="D82" s="29">
        <v>4</v>
      </c>
      <c r="E82" s="30">
        <v>32635</v>
      </c>
      <c r="F82" s="31">
        <v>104158626.7</v>
      </c>
    </row>
    <row r="83" spans="2:6" x14ac:dyDescent="0.3">
      <c r="B83" s="29">
        <v>102</v>
      </c>
      <c r="C83" s="29" t="s">
        <v>63</v>
      </c>
      <c r="D83" s="29">
        <v>2</v>
      </c>
      <c r="E83" s="30">
        <v>221130</v>
      </c>
      <c r="F83" s="31">
        <v>317101931.97000003</v>
      </c>
    </row>
    <row r="84" spans="2:6" x14ac:dyDescent="0.3">
      <c r="B84" s="29">
        <v>102</v>
      </c>
      <c r="C84" s="29" t="s">
        <v>63</v>
      </c>
      <c r="D84" s="29">
        <v>1</v>
      </c>
      <c r="E84" s="30">
        <v>158779</v>
      </c>
      <c r="F84" s="31">
        <v>188307237.53</v>
      </c>
    </row>
    <row r="85" spans="2:6" x14ac:dyDescent="0.3">
      <c r="B85" s="29">
        <v>102</v>
      </c>
      <c r="C85" s="29" t="s">
        <v>63</v>
      </c>
      <c r="D85" s="29">
        <v>3</v>
      </c>
      <c r="E85" s="30">
        <v>57531</v>
      </c>
      <c r="F85" s="31">
        <v>111358474.98</v>
      </c>
    </row>
    <row r="86" spans="2:6" x14ac:dyDescent="0.3">
      <c r="B86" s="29">
        <v>106</v>
      </c>
      <c r="C86" s="29" t="s">
        <v>63</v>
      </c>
      <c r="D86" s="29">
        <v>2</v>
      </c>
      <c r="E86" s="30">
        <v>261141</v>
      </c>
      <c r="F86" s="31">
        <v>379961710.69</v>
      </c>
    </row>
    <row r="87" spans="2:6" x14ac:dyDescent="0.3">
      <c r="B87" s="29">
        <v>106</v>
      </c>
      <c r="C87" s="29" t="s">
        <v>63</v>
      </c>
      <c r="D87" s="29">
        <v>3</v>
      </c>
      <c r="E87" s="30">
        <v>216589</v>
      </c>
      <c r="F87" s="31">
        <v>425599613.66000003</v>
      </c>
    </row>
    <row r="88" spans="2:6" x14ac:dyDescent="0.3">
      <c r="B88" s="29">
        <v>106</v>
      </c>
      <c r="C88" s="29" t="s">
        <v>63</v>
      </c>
      <c r="D88" s="29">
        <v>1</v>
      </c>
      <c r="E88" s="30">
        <v>160798</v>
      </c>
      <c r="F88" s="31">
        <v>192886183.99000001</v>
      </c>
    </row>
    <row r="89" spans="2:6" x14ac:dyDescent="0.3">
      <c r="B89" s="29">
        <v>106</v>
      </c>
      <c r="C89" s="29" t="s">
        <v>63</v>
      </c>
      <c r="D89" s="29">
        <v>4</v>
      </c>
      <c r="E89" s="30">
        <v>94094</v>
      </c>
      <c r="F89" s="31">
        <v>305050796.44999999</v>
      </c>
    </row>
    <row r="90" spans="2:6" x14ac:dyDescent="0.3">
      <c r="B90" s="29">
        <v>107</v>
      </c>
      <c r="C90" s="29" t="s">
        <v>63</v>
      </c>
      <c r="D90" s="29">
        <v>3</v>
      </c>
      <c r="E90" s="30">
        <v>156249</v>
      </c>
      <c r="F90" s="31">
        <v>302477866.25999999</v>
      </c>
    </row>
    <row r="91" spans="2:6" x14ac:dyDescent="0.3">
      <c r="B91" s="29">
        <v>107</v>
      </c>
      <c r="C91" s="29" t="s">
        <v>63</v>
      </c>
      <c r="D91" s="29">
        <v>2</v>
      </c>
      <c r="E91" s="30">
        <v>192341</v>
      </c>
      <c r="F91" s="31">
        <v>275734230.24000001</v>
      </c>
    </row>
    <row r="92" spans="2:6" x14ac:dyDescent="0.3">
      <c r="B92" s="29">
        <v>107</v>
      </c>
      <c r="C92" s="29" t="s">
        <v>63</v>
      </c>
      <c r="D92" s="29">
        <v>1</v>
      </c>
      <c r="E92" s="30">
        <v>143274</v>
      </c>
      <c r="F92" s="31">
        <v>169409926.68000001</v>
      </c>
    </row>
    <row r="93" spans="2:6" x14ac:dyDescent="0.3">
      <c r="B93" s="29">
        <v>107</v>
      </c>
      <c r="C93" s="29" t="s">
        <v>63</v>
      </c>
      <c r="D93" s="29" t="s">
        <v>67</v>
      </c>
      <c r="E93" s="30">
        <v>9994</v>
      </c>
      <c r="F93" s="31">
        <v>16562742.289999999</v>
      </c>
    </row>
    <row r="94" spans="2:6" x14ac:dyDescent="0.3">
      <c r="B94" s="29">
        <v>107</v>
      </c>
      <c r="C94" s="29" t="s">
        <v>63</v>
      </c>
      <c r="D94" s="29">
        <v>4</v>
      </c>
      <c r="E94" s="30">
        <v>53196</v>
      </c>
      <c r="F94" s="31">
        <v>169781593.56</v>
      </c>
    </row>
    <row r="95" spans="2:6" x14ac:dyDescent="0.3">
      <c r="B95" s="29">
        <v>108</v>
      </c>
      <c r="C95" s="29" t="s">
        <v>63</v>
      </c>
      <c r="D95" s="29">
        <v>1</v>
      </c>
      <c r="E95" s="30">
        <v>92712</v>
      </c>
      <c r="F95" s="31">
        <v>113299406.56</v>
      </c>
    </row>
    <row r="96" spans="2:6" x14ac:dyDescent="0.3">
      <c r="B96" s="29">
        <v>108</v>
      </c>
      <c r="C96" s="29" t="s">
        <v>63</v>
      </c>
      <c r="D96" s="29">
        <v>2</v>
      </c>
      <c r="E96" s="30">
        <v>168803</v>
      </c>
      <c r="F96" s="31">
        <v>250106441.19</v>
      </c>
    </row>
    <row r="97" spans="2:6" x14ac:dyDescent="0.3">
      <c r="B97" s="29">
        <v>108</v>
      </c>
      <c r="C97" s="29" t="s">
        <v>63</v>
      </c>
      <c r="D97" s="29">
        <v>4</v>
      </c>
      <c r="E97" s="30">
        <v>44211</v>
      </c>
      <c r="F97" s="31">
        <v>145851713.88</v>
      </c>
    </row>
    <row r="98" spans="2:6" x14ac:dyDescent="0.3">
      <c r="B98" s="29">
        <v>108</v>
      </c>
      <c r="C98" s="29" t="s">
        <v>63</v>
      </c>
      <c r="D98" s="29">
        <v>3</v>
      </c>
      <c r="E98" s="30">
        <v>150640</v>
      </c>
      <c r="F98" s="31">
        <v>301458492.04000002</v>
      </c>
    </row>
    <row r="99" spans="2:6" x14ac:dyDescent="0.3">
      <c r="B99" s="29">
        <v>109</v>
      </c>
      <c r="C99" s="29" t="s">
        <v>63</v>
      </c>
      <c r="D99" s="29">
        <v>2</v>
      </c>
      <c r="E99" s="30">
        <v>167481</v>
      </c>
      <c r="F99" s="31">
        <v>234629486.13999999</v>
      </c>
    </row>
    <row r="100" spans="2:6" x14ac:dyDescent="0.3">
      <c r="B100" s="29">
        <v>109</v>
      </c>
      <c r="C100" s="29" t="s">
        <v>63</v>
      </c>
      <c r="D100" s="29">
        <v>1</v>
      </c>
      <c r="E100" s="30">
        <v>98379</v>
      </c>
      <c r="F100" s="31">
        <v>114085321.18000001</v>
      </c>
    </row>
    <row r="101" spans="2:6" x14ac:dyDescent="0.3">
      <c r="B101" s="29">
        <v>109</v>
      </c>
      <c r="C101" s="29" t="s">
        <v>63</v>
      </c>
      <c r="D101" s="29">
        <v>4</v>
      </c>
      <c r="E101" s="30">
        <v>53610</v>
      </c>
      <c r="F101" s="31">
        <v>167316444.50999999</v>
      </c>
    </row>
    <row r="102" spans="2:6" x14ac:dyDescent="0.3">
      <c r="B102" s="29">
        <v>109</v>
      </c>
      <c r="C102" s="29" t="s">
        <v>63</v>
      </c>
      <c r="D102" s="29">
        <v>3</v>
      </c>
      <c r="E102" s="30">
        <v>177615</v>
      </c>
      <c r="F102" s="31">
        <v>336113804.63</v>
      </c>
    </row>
    <row r="103" spans="2:6" x14ac:dyDescent="0.3">
      <c r="B103" s="29">
        <v>115</v>
      </c>
      <c r="C103" s="29" t="s">
        <v>63</v>
      </c>
      <c r="D103" s="29">
        <v>2</v>
      </c>
      <c r="E103" s="30">
        <v>171593</v>
      </c>
      <c r="F103" s="31">
        <v>244509716.80000001</v>
      </c>
    </row>
    <row r="104" spans="2:6" x14ac:dyDescent="0.3">
      <c r="B104" s="29">
        <v>115</v>
      </c>
      <c r="C104" s="29" t="s">
        <v>63</v>
      </c>
      <c r="D104" s="29">
        <v>4</v>
      </c>
      <c r="E104" s="30">
        <v>22324</v>
      </c>
      <c r="F104" s="31">
        <v>70814674.109999999</v>
      </c>
    </row>
    <row r="105" spans="2:6" x14ac:dyDescent="0.3">
      <c r="B105" s="29">
        <v>115</v>
      </c>
      <c r="C105" s="29" t="s">
        <v>63</v>
      </c>
      <c r="D105" s="29">
        <v>1</v>
      </c>
      <c r="E105" s="30">
        <v>133871</v>
      </c>
      <c r="F105" s="31">
        <v>157306627.56999999</v>
      </c>
    </row>
    <row r="106" spans="2:6" x14ac:dyDescent="0.3">
      <c r="B106" s="29">
        <v>115</v>
      </c>
      <c r="C106" s="29" t="s">
        <v>63</v>
      </c>
      <c r="D106" s="29">
        <v>3</v>
      </c>
      <c r="E106" s="30">
        <v>119084</v>
      </c>
      <c r="F106" s="31">
        <v>229111960.65000001</v>
      </c>
    </row>
    <row r="107" spans="2:6" x14ac:dyDescent="0.3">
      <c r="B107" s="29">
        <v>118</v>
      </c>
      <c r="C107" s="29" t="s">
        <v>63</v>
      </c>
      <c r="D107" s="29">
        <v>1</v>
      </c>
      <c r="E107" s="30">
        <v>137055</v>
      </c>
      <c r="F107" s="31">
        <v>162190863.40000001</v>
      </c>
    </row>
    <row r="108" spans="2:6" x14ac:dyDescent="0.3">
      <c r="B108" s="29">
        <v>118</v>
      </c>
      <c r="C108" s="29" t="s">
        <v>63</v>
      </c>
      <c r="D108" s="29">
        <v>4</v>
      </c>
      <c r="E108" s="30">
        <v>21710</v>
      </c>
      <c r="F108" s="31">
        <v>69312939.359999999</v>
      </c>
    </row>
    <row r="109" spans="2:6" x14ac:dyDescent="0.3">
      <c r="B109" s="29">
        <v>118</v>
      </c>
      <c r="C109" s="29" t="s">
        <v>63</v>
      </c>
      <c r="D109" s="29">
        <v>2</v>
      </c>
      <c r="E109" s="30">
        <v>234882</v>
      </c>
      <c r="F109" s="31">
        <v>336705110.20999998</v>
      </c>
    </row>
    <row r="110" spans="2:6" x14ac:dyDescent="0.3">
      <c r="B110" s="29">
        <v>118</v>
      </c>
      <c r="C110" s="29" t="s">
        <v>63</v>
      </c>
      <c r="D110" s="29">
        <v>3</v>
      </c>
      <c r="E110" s="30">
        <v>172900</v>
      </c>
      <c r="F110" s="31">
        <v>334745973.68000001</v>
      </c>
    </row>
    <row r="111" spans="2:6" x14ac:dyDescent="0.3">
      <c r="B111" s="29">
        <v>132</v>
      </c>
      <c r="C111" s="29" t="s">
        <v>63</v>
      </c>
      <c r="D111" s="29">
        <v>3</v>
      </c>
      <c r="E111" s="30">
        <v>261969</v>
      </c>
      <c r="F111" s="31">
        <v>516222792.83999997</v>
      </c>
    </row>
    <row r="112" spans="2:6" x14ac:dyDescent="0.3">
      <c r="B112" s="29">
        <v>132</v>
      </c>
      <c r="C112" s="29" t="s">
        <v>63</v>
      </c>
      <c r="D112" s="29">
        <v>2</v>
      </c>
      <c r="E112" s="30">
        <v>417685</v>
      </c>
      <c r="F112" s="31">
        <v>609512059.38</v>
      </c>
    </row>
    <row r="113" spans="2:6" x14ac:dyDescent="0.3">
      <c r="B113" s="29">
        <v>132</v>
      </c>
      <c r="C113" s="29" t="s">
        <v>63</v>
      </c>
      <c r="D113" s="29">
        <v>1</v>
      </c>
      <c r="E113" s="30">
        <v>347791</v>
      </c>
      <c r="F113" s="31">
        <v>418864227.01999998</v>
      </c>
    </row>
    <row r="114" spans="2:6" x14ac:dyDescent="0.3">
      <c r="B114" s="29">
        <v>132</v>
      </c>
      <c r="C114" s="29" t="s">
        <v>63</v>
      </c>
      <c r="D114" s="29">
        <v>4</v>
      </c>
      <c r="E114" s="30">
        <v>12986</v>
      </c>
      <c r="F114" s="31">
        <v>42181709.509999998</v>
      </c>
    </row>
    <row r="115" spans="2:6" x14ac:dyDescent="0.3">
      <c r="B115" s="29">
        <v>151</v>
      </c>
      <c r="C115" s="29" t="s">
        <v>63</v>
      </c>
      <c r="D115" s="29">
        <v>3</v>
      </c>
      <c r="E115" s="30">
        <v>217944</v>
      </c>
      <c r="F115" s="31">
        <v>437003275.05000001</v>
      </c>
    </row>
    <row r="116" spans="2:6" x14ac:dyDescent="0.3">
      <c r="B116" s="29">
        <v>151</v>
      </c>
      <c r="C116" s="29" t="s">
        <v>63</v>
      </c>
      <c r="D116" s="29">
        <v>1</v>
      </c>
      <c r="E116" s="30">
        <v>190817</v>
      </c>
      <c r="F116" s="31">
        <v>232541877.16999999</v>
      </c>
    </row>
    <row r="117" spans="2:6" x14ac:dyDescent="0.3">
      <c r="B117" s="29">
        <v>151</v>
      </c>
      <c r="C117" s="29" t="s">
        <v>63</v>
      </c>
      <c r="D117" s="29">
        <v>2</v>
      </c>
      <c r="E117" s="30">
        <v>335000</v>
      </c>
      <c r="F117" s="31">
        <v>496736271.05000001</v>
      </c>
    </row>
    <row r="118" spans="2:6" x14ac:dyDescent="0.3">
      <c r="B118" s="29">
        <v>151</v>
      </c>
      <c r="C118" s="29" t="s">
        <v>63</v>
      </c>
      <c r="D118" s="29">
        <v>4</v>
      </c>
      <c r="E118" s="30">
        <v>49472</v>
      </c>
      <c r="F118" s="31">
        <v>163658844.19999999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84099-544B-418A-ABF4-4E75D111096E}">
  <dimension ref="B2:E286"/>
  <sheetViews>
    <sheetView showGridLines="0" workbookViewId="0"/>
  </sheetViews>
  <sheetFormatPr baseColWidth="10" defaultRowHeight="14.4" x14ac:dyDescent="0.3"/>
  <cols>
    <col min="1" max="1" width="4.6640625" customWidth="1"/>
    <col min="2" max="2" width="10.77734375" bestFit="1" customWidth="1"/>
    <col min="3" max="3" width="14.109375" bestFit="1" customWidth="1"/>
    <col min="4" max="4" width="10.77734375" bestFit="1" customWidth="1"/>
    <col min="5" max="5" width="16.109375" bestFit="1" customWidth="1"/>
  </cols>
  <sheetData>
    <row r="2" spans="2:5" ht="15.6" x14ac:dyDescent="0.3">
      <c r="B2" s="36" t="s">
        <v>4</v>
      </c>
      <c r="C2" s="36" t="s">
        <v>60</v>
      </c>
      <c r="D2" s="37" t="s">
        <v>53</v>
      </c>
      <c r="E2" s="38" t="s">
        <v>61</v>
      </c>
    </row>
    <row r="3" spans="2:5" x14ac:dyDescent="0.3">
      <c r="B3" s="39">
        <v>4</v>
      </c>
      <c r="C3" s="39">
        <v>1</v>
      </c>
      <c r="D3" s="40">
        <v>1126.1135119999999</v>
      </c>
      <c r="E3" s="30">
        <v>3354</v>
      </c>
    </row>
    <row r="4" spans="2:5" x14ac:dyDescent="0.3">
      <c r="B4" s="39">
        <v>4</v>
      </c>
      <c r="C4" s="39">
        <v>1</v>
      </c>
      <c r="D4" s="40">
        <v>1182.4191876</v>
      </c>
      <c r="E4" s="30">
        <v>172035</v>
      </c>
    </row>
    <row r="5" spans="2:5" x14ac:dyDescent="0.3">
      <c r="B5" s="39">
        <v>4</v>
      </c>
      <c r="C5" s="39">
        <v>1</v>
      </c>
      <c r="D5" s="40">
        <v>1238.7248632000001</v>
      </c>
      <c r="E5" s="30">
        <v>166</v>
      </c>
    </row>
    <row r="6" spans="2:5" x14ac:dyDescent="0.3">
      <c r="B6" s="39">
        <v>4</v>
      </c>
      <c r="C6" s="39">
        <v>2</v>
      </c>
      <c r="D6" s="40">
        <v>1365.3044789999999</v>
      </c>
      <c r="E6" s="30">
        <v>1182</v>
      </c>
    </row>
    <row r="7" spans="2:5" x14ac:dyDescent="0.3">
      <c r="B7" s="39">
        <v>4</v>
      </c>
      <c r="C7" s="39">
        <v>2</v>
      </c>
      <c r="D7" s="40">
        <v>1433.56970295</v>
      </c>
      <c r="E7" s="30">
        <v>119096</v>
      </c>
    </row>
    <row r="8" spans="2:5" x14ac:dyDescent="0.3">
      <c r="B8" s="39">
        <v>4</v>
      </c>
      <c r="C8" s="39">
        <v>2</v>
      </c>
      <c r="D8" s="40">
        <v>1501.8349269</v>
      </c>
      <c r="E8" s="30">
        <v>219</v>
      </c>
    </row>
    <row r="9" spans="2:5" x14ac:dyDescent="0.3">
      <c r="B9" s="39">
        <v>4</v>
      </c>
      <c r="C9" s="39">
        <v>3</v>
      </c>
      <c r="D9" s="40">
        <v>1843.6864129999999</v>
      </c>
      <c r="E9" s="30">
        <v>1011</v>
      </c>
    </row>
    <row r="10" spans="2:5" x14ac:dyDescent="0.3">
      <c r="B10" s="39">
        <v>4</v>
      </c>
      <c r="C10" s="39">
        <v>3</v>
      </c>
      <c r="D10" s="40">
        <v>1935.8707336499999</v>
      </c>
      <c r="E10" s="30">
        <v>96908</v>
      </c>
    </row>
    <row r="11" spans="2:5" x14ac:dyDescent="0.3">
      <c r="B11" s="39">
        <v>4</v>
      </c>
      <c r="C11" s="39">
        <v>3</v>
      </c>
      <c r="D11" s="40">
        <v>2028.0550542999999</v>
      </c>
      <c r="E11" s="30">
        <v>264</v>
      </c>
    </row>
    <row r="12" spans="2:5" x14ac:dyDescent="0.3">
      <c r="B12" s="39">
        <v>4</v>
      </c>
      <c r="C12" s="39">
        <v>4</v>
      </c>
      <c r="D12" s="40">
        <v>3039.641247</v>
      </c>
      <c r="E12" s="30">
        <v>542</v>
      </c>
    </row>
    <row r="13" spans="2:5" x14ac:dyDescent="0.3">
      <c r="B13" s="39">
        <v>4</v>
      </c>
      <c r="C13" s="39">
        <v>4</v>
      </c>
      <c r="D13" s="40">
        <v>3191.62330935</v>
      </c>
      <c r="E13" s="30">
        <v>47484</v>
      </c>
    </row>
    <row r="14" spans="2:5" x14ac:dyDescent="0.3">
      <c r="B14" s="39">
        <v>4</v>
      </c>
      <c r="C14" s="39">
        <v>4</v>
      </c>
      <c r="D14" s="40">
        <v>3343.6053717</v>
      </c>
      <c r="E14" s="30">
        <v>9</v>
      </c>
    </row>
    <row r="15" spans="2:5" x14ac:dyDescent="0.3">
      <c r="B15" s="39">
        <v>7</v>
      </c>
      <c r="C15" s="39">
        <v>1</v>
      </c>
      <c r="D15" s="40">
        <v>1182.4191876</v>
      </c>
      <c r="E15" s="30">
        <v>95118</v>
      </c>
    </row>
    <row r="16" spans="2:5" x14ac:dyDescent="0.3">
      <c r="B16" s="39">
        <v>7</v>
      </c>
      <c r="C16" s="39">
        <v>2</v>
      </c>
      <c r="D16" s="40">
        <v>1433.56970295</v>
      </c>
      <c r="E16" s="30">
        <v>138009</v>
      </c>
    </row>
    <row r="17" spans="2:5" x14ac:dyDescent="0.3">
      <c r="B17" s="39">
        <v>7</v>
      </c>
      <c r="C17" s="39">
        <v>3</v>
      </c>
      <c r="D17" s="40">
        <v>1935.8707336499999</v>
      </c>
      <c r="E17" s="30">
        <v>88661</v>
      </c>
    </row>
    <row r="18" spans="2:5" x14ac:dyDescent="0.3">
      <c r="B18" s="39">
        <v>7</v>
      </c>
      <c r="C18" s="39">
        <v>4</v>
      </c>
      <c r="D18" s="40">
        <v>3191.62330935</v>
      </c>
      <c r="E18" s="30">
        <v>19010</v>
      </c>
    </row>
    <row r="19" spans="2:5" x14ac:dyDescent="0.3">
      <c r="B19" s="39">
        <v>12</v>
      </c>
      <c r="C19" s="39">
        <v>1</v>
      </c>
      <c r="D19" s="40">
        <v>1126.1135119999999</v>
      </c>
      <c r="E19" s="30">
        <v>138968</v>
      </c>
    </row>
    <row r="20" spans="2:5" x14ac:dyDescent="0.3">
      <c r="B20" s="39">
        <v>12</v>
      </c>
      <c r="C20" s="39">
        <v>1</v>
      </c>
      <c r="D20" s="40">
        <v>1238.7248632000001</v>
      </c>
      <c r="E20" s="30">
        <v>247193</v>
      </c>
    </row>
    <row r="21" spans="2:5" x14ac:dyDescent="0.3">
      <c r="B21" s="39">
        <v>12</v>
      </c>
      <c r="C21" s="39">
        <v>2</v>
      </c>
      <c r="D21" s="40">
        <v>1365.3044789999999</v>
      </c>
      <c r="E21" s="30">
        <v>163932</v>
      </c>
    </row>
    <row r="22" spans="2:5" x14ac:dyDescent="0.3">
      <c r="B22" s="39">
        <v>12</v>
      </c>
      <c r="C22" s="39">
        <v>2</v>
      </c>
      <c r="D22" s="40">
        <v>1501.8349269</v>
      </c>
      <c r="E22" s="30">
        <v>278219</v>
      </c>
    </row>
    <row r="23" spans="2:5" x14ac:dyDescent="0.3">
      <c r="B23" s="39">
        <v>12</v>
      </c>
      <c r="C23" s="39">
        <v>3</v>
      </c>
      <c r="D23" s="40">
        <v>1843.6864129999999</v>
      </c>
      <c r="E23" s="30">
        <v>80362</v>
      </c>
    </row>
    <row r="24" spans="2:5" x14ac:dyDescent="0.3">
      <c r="B24" s="39">
        <v>12</v>
      </c>
      <c r="C24" s="39">
        <v>3</v>
      </c>
      <c r="D24" s="40">
        <v>2028.0550542999999</v>
      </c>
      <c r="E24" s="30">
        <v>136738</v>
      </c>
    </row>
    <row r="25" spans="2:5" x14ac:dyDescent="0.3">
      <c r="B25" s="39">
        <v>25</v>
      </c>
      <c r="C25" s="39">
        <v>1</v>
      </c>
      <c r="D25" s="40">
        <v>1182.4191876</v>
      </c>
      <c r="E25" s="30">
        <v>66145</v>
      </c>
    </row>
    <row r="26" spans="2:5" x14ac:dyDescent="0.3">
      <c r="B26" s="39">
        <v>25</v>
      </c>
      <c r="C26" s="39">
        <v>2</v>
      </c>
      <c r="D26" s="40">
        <v>1433.56970295</v>
      </c>
      <c r="E26" s="30">
        <v>98349</v>
      </c>
    </row>
    <row r="27" spans="2:5" x14ac:dyDescent="0.3">
      <c r="B27" s="39">
        <v>25</v>
      </c>
      <c r="C27" s="39">
        <v>3</v>
      </c>
      <c r="D27" s="40">
        <v>1935.8707336499999</v>
      </c>
      <c r="E27" s="30">
        <v>126164</v>
      </c>
    </row>
    <row r="28" spans="2:5" x14ac:dyDescent="0.3">
      <c r="B28" s="39">
        <v>25</v>
      </c>
      <c r="C28" s="39">
        <v>4</v>
      </c>
      <c r="D28" s="40">
        <v>3191.62330935</v>
      </c>
      <c r="E28" s="30">
        <v>36176</v>
      </c>
    </row>
    <row r="29" spans="2:5" x14ac:dyDescent="0.3">
      <c r="B29" s="39">
        <v>26</v>
      </c>
      <c r="C29" s="39">
        <v>1</v>
      </c>
      <c r="D29" s="40">
        <v>1126.1135119999999</v>
      </c>
      <c r="E29" s="30">
        <v>72827</v>
      </c>
    </row>
    <row r="30" spans="2:5" x14ac:dyDescent="0.3">
      <c r="B30" s="39">
        <v>26</v>
      </c>
      <c r="C30" s="39">
        <v>1</v>
      </c>
      <c r="D30" s="40">
        <v>1238.7248632000001</v>
      </c>
      <c r="E30" s="30">
        <v>72463</v>
      </c>
    </row>
    <row r="31" spans="2:5" x14ac:dyDescent="0.3">
      <c r="B31" s="39">
        <v>26</v>
      </c>
      <c r="C31" s="39">
        <v>2</v>
      </c>
      <c r="D31" s="40">
        <v>1365.3044789999999</v>
      </c>
      <c r="E31" s="30">
        <v>157562</v>
      </c>
    </row>
    <row r="32" spans="2:5" x14ac:dyDescent="0.3">
      <c r="B32" s="39">
        <v>26</v>
      </c>
      <c r="C32" s="39">
        <v>2</v>
      </c>
      <c r="D32" s="40">
        <v>1501.8349269</v>
      </c>
      <c r="E32" s="30">
        <v>157447</v>
      </c>
    </row>
    <row r="33" spans="2:5" x14ac:dyDescent="0.3">
      <c r="B33" s="39">
        <v>26</v>
      </c>
      <c r="C33" s="39">
        <v>3</v>
      </c>
      <c r="D33" s="40">
        <v>1843.6864129999999</v>
      </c>
      <c r="E33" s="30">
        <v>77280</v>
      </c>
    </row>
    <row r="34" spans="2:5" x14ac:dyDescent="0.3">
      <c r="B34" s="39">
        <v>26</v>
      </c>
      <c r="C34" s="39">
        <v>3</v>
      </c>
      <c r="D34" s="40">
        <v>2028.0550542999999</v>
      </c>
      <c r="E34" s="30">
        <v>74447</v>
      </c>
    </row>
    <row r="35" spans="2:5" x14ac:dyDescent="0.3">
      <c r="B35" s="39">
        <v>26</v>
      </c>
      <c r="C35" s="39">
        <v>4</v>
      </c>
      <c r="D35" s="40">
        <v>3039.641247</v>
      </c>
      <c r="E35" s="30">
        <v>3679</v>
      </c>
    </row>
    <row r="36" spans="2:5" x14ac:dyDescent="0.3">
      <c r="B36" s="39">
        <v>26</v>
      </c>
      <c r="C36" s="39">
        <v>4</v>
      </c>
      <c r="D36" s="40">
        <v>3343.6053717</v>
      </c>
      <c r="E36" s="30">
        <v>3089</v>
      </c>
    </row>
    <row r="37" spans="2:5" x14ac:dyDescent="0.3">
      <c r="B37" s="39">
        <v>34</v>
      </c>
      <c r="C37" s="39">
        <v>1</v>
      </c>
      <c r="D37" s="40">
        <v>1182.4191876</v>
      </c>
      <c r="E37" s="30">
        <v>49083</v>
      </c>
    </row>
    <row r="38" spans="2:5" x14ac:dyDescent="0.3">
      <c r="B38" s="39">
        <v>34</v>
      </c>
      <c r="C38" s="39">
        <v>1</v>
      </c>
      <c r="D38" s="40">
        <v>1238.7248632000001</v>
      </c>
      <c r="E38" s="30">
        <v>161795</v>
      </c>
    </row>
    <row r="39" spans="2:5" x14ac:dyDescent="0.3">
      <c r="B39" s="39">
        <v>34</v>
      </c>
      <c r="C39" s="39">
        <v>2</v>
      </c>
      <c r="D39" s="40">
        <v>1433.56970295</v>
      </c>
      <c r="E39" s="30">
        <v>71770</v>
      </c>
    </row>
    <row r="40" spans="2:5" x14ac:dyDescent="0.3">
      <c r="B40" s="39">
        <v>34</v>
      </c>
      <c r="C40" s="39">
        <v>2</v>
      </c>
      <c r="D40" s="40">
        <v>1501.8349269</v>
      </c>
      <c r="E40" s="30">
        <v>252121</v>
      </c>
    </row>
    <row r="41" spans="2:5" x14ac:dyDescent="0.3">
      <c r="B41" s="39">
        <v>34</v>
      </c>
      <c r="C41" s="39">
        <v>3</v>
      </c>
      <c r="D41" s="40">
        <v>1935.8707336499999</v>
      </c>
      <c r="E41" s="30">
        <v>107184</v>
      </c>
    </row>
    <row r="42" spans="2:5" x14ac:dyDescent="0.3">
      <c r="B42" s="39">
        <v>34</v>
      </c>
      <c r="C42" s="39">
        <v>3</v>
      </c>
      <c r="D42" s="40">
        <v>2028.0550542999999</v>
      </c>
      <c r="E42" s="30">
        <v>372089</v>
      </c>
    </row>
    <row r="43" spans="2:5" x14ac:dyDescent="0.3">
      <c r="B43" s="39">
        <v>34</v>
      </c>
      <c r="C43" s="39">
        <v>4</v>
      </c>
      <c r="D43" s="40">
        <v>3191.62330935</v>
      </c>
      <c r="E43" s="30">
        <v>6094</v>
      </c>
    </row>
    <row r="44" spans="2:5" x14ac:dyDescent="0.3">
      <c r="B44" s="39">
        <v>34</v>
      </c>
      <c r="C44" s="39">
        <v>4</v>
      </c>
      <c r="D44" s="40">
        <v>3343.6053717</v>
      </c>
      <c r="E44" s="30">
        <v>21233</v>
      </c>
    </row>
    <row r="45" spans="2:5" x14ac:dyDescent="0.3">
      <c r="B45" s="39">
        <v>34</v>
      </c>
      <c r="C45" s="39" t="s">
        <v>67</v>
      </c>
      <c r="D45" s="40">
        <v>1580.9725000000001</v>
      </c>
      <c r="E45" s="30">
        <v>168</v>
      </c>
    </row>
    <row r="46" spans="2:5" x14ac:dyDescent="0.3">
      <c r="B46" s="39">
        <v>34</v>
      </c>
      <c r="C46" s="39" t="s">
        <v>67</v>
      </c>
      <c r="D46" s="40">
        <v>1660.021125</v>
      </c>
      <c r="E46" s="30">
        <v>353</v>
      </c>
    </row>
    <row r="47" spans="2:5" x14ac:dyDescent="0.3">
      <c r="B47" s="39">
        <v>34</v>
      </c>
      <c r="C47" s="39" t="s">
        <v>67</v>
      </c>
      <c r="D47" s="40">
        <v>1739.0697500000001</v>
      </c>
      <c r="E47" s="30">
        <v>172</v>
      </c>
    </row>
    <row r="48" spans="2:5" x14ac:dyDescent="0.3">
      <c r="B48" s="39">
        <v>39</v>
      </c>
      <c r="C48" s="39">
        <v>1</v>
      </c>
      <c r="D48" s="40">
        <v>1126.1135119999999</v>
      </c>
      <c r="E48" s="30">
        <v>101045</v>
      </c>
    </row>
    <row r="49" spans="2:5" x14ac:dyDescent="0.3">
      <c r="B49" s="39">
        <v>39</v>
      </c>
      <c r="C49" s="39">
        <v>1</v>
      </c>
      <c r="D49" s="40">
        <v>1238.7248632000001</v>
      </c>
      <c r="E49" s="30">
        <v>160840</v>
      </c>
    </row>
    <row r="50" spans="2:5" x14ac:dyDescent="0.3">
      <c r="B50" s="39">
        <v>39</v>
      </c>
      <c r="C50" s="39">
        <v>2</v>
      </c>
      <c r="D50" s="40">
        <v>1365.3044789999999</v>
      </c>
      <c r="E50" s="30">
        <v>182847</v>
      </c>
    </row>
    <row r="51" spans="2:5" x14ac:dyDescent="0.3">
      <c r="B51" s="39">
        <v>39</v>
      </c>
      <c r="C51" s="39">
        <v>2</v>
      </c>
      <c r="D51" s="40">
        <v>1501.8349269</v>
      </c>
      <c r="E51" s="30">
        <v>293159</v>
      </c>
    </row>
    <row r="52" spans="2:5" x14ac:dyDescent="0.3">
      <c r="B52" s="39">
        <v>39</v>
      </c>
      <c r="C52" s="39">
        <v>3</v>
      </c>
      <c r="D52" s="40">
        <v>1843.6864129999999</v>
      </c>
      <c r="E52" s="30">
        <v>144787</v>
      </c>
    </row>
    <row r="53" spans="2:5" x14ac:dyDescent="0.3">
      <c r="B53" s="39">
        <v>39</v>
      </c>
      <c r="C53" s="39">
        <v>3</v>
      </c>
      <c r="D53" s="40">
        <v>2028.0550542999999</v>
      </c>
      <c r="E53" s="30">
        <v>216296</v>
      </c>
    </row>
    <row r="54" spans="2:5" x14ac:dyDescent="0.3">
      <c r="B54" s="39">
        <v>39</v>
      </c>
      <c r="C54" s="39">
        <v>4</v>
      </c>
      <c r="D54" s="40">
        <v>3039.641247</v>
      </c>
      <c r="E54" s="30">
        <v>7437</v>
      </c>
    </row>
    <row r="55" spans="2:5" x14ac:dyDescent="0.3">
      <c r="B55" s="39">
        <v>39</v>
      </c>
      <c r="C55" s="39">
        <v>4</v>
      </c>
      <c r="D55" s="40">
        <v>3343.6053717</v>
      </c>
      <c r="E55" s="30">
        <v>11362</v>
      </c>
    </row>
    <row r="56" spans="2:5" x14ac:dyDescent="0.3">
      <c r="B56" s="39">
        <v>42</v>
      </c>
      <c r="C56" s="39">
        <v>1</v>
      </c>
      <c r="D56" s="40">
        <v>1126.1135119999999</v>
      </c>
      <c r="E56" s="30">
        <v>10754</v>
      </c>
    </row>
    <row r="57" spans="2:5" x14ac:dyDescent="0.3">
      <c r="B57" s="39">
        <v>42</v>
      </c>
      <c r="C57" s="39">
        <v>1</v>
      </c>
      <c r="D57" s="40">
        <v>1238.7248632000001</v>
      </c>
      <c r="E57" s="30">
        <v>93652</v>
      </c>
    </row>
    <row r="58" spans="2:5" x14ac:dyDescent="0.3">
      <c r="B58" s="39">
        <v>42</v>
      </c>
      <c r="C58" s="39">
        <v>2</v>
      </c>
      <c r="D58" s="40">
        <v>1365.3044789999999</v>
      </c>
      <c r="E58" s="30">
        <v>23823</v>
      </c>
    </row>
    <row r="59" spans="2:5" x14ac:dyDescent="0.3">
      <c r="B59" s="39">
        <v>42</v>
      </c>
      <c r="C59" s="39">
        <v>2</v>
      </c>
      <c r="D59" s="40">
        <v>1501.8349269</v>
      </c>
      <c r="E59" s="30">
        <v>211576</v>
      </c>
    </row>
    <row r="60" spans="2:5" x14ac:dyDescent="0.3">
      <c r="B60" s="39">
        <v>42</v>
      </c>
      <c r="C60" s="39">
        <v>3</v>
      </c>
      <c r="D60" s="40">
        <v>1843.6864129999999</v>
      </c>
      <c r="E60" s="30">
        <v>21792</v>
      </c>
    </row>
    <row r="61" spans="2:5" x14ac:dyDescent="0.3">
      <c r="B61" s="39">
        <v>42</v>
      </c>
      <c r="C61" s="39">
        <v>3</v>
      </c>
      <c r="D61" s="40">
        <v>2028.0550542999999</v>
      </c>
      <c r="E61" s="30">
        <v>198653</v>
      </c>
    </row>
    <row r="62" spans="2:5" x14ac:dyDescent="0.3">
      <c r="B62" s="39">
        <v>42</v>
      </c>
      <c r="C62" s="39">
        <v>4</v>
      </c>
      <c r="D62" s="40">
        <v>3039.641247</v>
      </c>
      <c r="E62" s="30">
        <v>5596</v>
      </c>
    </row>
    <row r="63" spans="2:5" x14ac:dyDescent="0.3">
      <c r="B63" s="39">
        <v>42</v>
      </c>
      <c r="C63" s="39">
        <v>4</v>
      </c>
      <c r="D63" s="40">
        <v>3343.6053717</v>
      </c>
      <c r="E63" s="30">
        <v>54139</v>
      </c>
    </row>
    <row r="64" spans="2:5" x14ac:dyDescent="0.3">
      <c r="B64" s="39">
        <v>44</v>
      </c>
      <c r="C64" s="39">
        <v>1</v>
      </c>
      <c r="D64" s="40">
        <v>1126.1135119999999</v>
      </c>
      <c r="E64" s="30">
        <v>3</v>
      </c>
    </row>
    <row r="65" spans="2:5" x14ac:dyDescent="0.3">
      <c r="B65" s="39">
        <v>44</v>
      </c>
      <c r="C65" s="39">
        <v>1</v>
      </c>
      <c r="D65" s="40">
        <v>1182.4191876</v>
      </c>
      <c r="E65" s="30">
        <v>41138</v>
      </c>
    </row>
    <row r="66" spans="2:5" x14ac:dyDescent="0.3">
      <c r="B66" s="39">
        <v>44</v>
      </c>
      <c r="C66" s="39">
        <v>1</v>
      </c>
      <c r="D66" s="40">
        <v>1238.7248632000001</v>
      </c>
      <c r="E66" s="30">
        <v>93287</v>
      </c>
    </row>
    <row r="67" spans="2:5" x14ac:dyDescent="0.3">
      <c r="B67" s="39">
        <v>44</v>
      </c>
      <c r="C67" s="39">
        <v>1</v>
      </c>
      <c r="D67" s="40">
        <v>1520.2532412</v>
      </c>
      <c r="E67" s="30">
        <v>3714</v>
      </c>
    </row>
    <row r="68" spans="2:5" x14ac:dyDescent="0.3">
      <c r="B68" s="39">
        <v>44</v>
      </c>
      <c r="C68" s="39">
        <v>1</v>
      </c>
      <c r="D68" s="40">
        <v>1576.5589167999999</v>
      </c>
      <c r="E68" s="30">
        <v>8237</v>
      </c>
    </row>
    <row r="69" spans="2:5" x14ac:dyDescent="0.3">
      <c r="B69" s="39">
        <v>44</v>
      </c>
      <c r="C69" s="39">
        <v>1</v>
      </c>
      <c r="D69" s="40">
        <v>1801.7816192</v>
      </c>
      <c r="E69" s="30">
        <v>1946</v>
      </c>
    </row>
    <row r="70" spans="2:5" x14ac:dyDescent="0.3">
      <c r="B70" s="39">
        <v>44</v>
      </c>
      <c r="C70" s="39">
        <v>2</v>
      </c>
      <c r="D70" s="40">
        <v>1433.56970295</v>
      </c>
      <c r="E70" s="30">
        <v>58691</v>
      </c>
    </row>
    <row r="71" spans="2:5" x14ac:dyDescent="0.3">
      <c r="B71" s="39">
        <v>44</v>
      </c>
      <c r="C71" s="39">
        <v>2</v>
      </c>
      <c r="D71" s="40">
        <v>1501.8349269</v>
      </c>
      <c r="E71" s="30">
        <v>136935</v>
      </c>
    </row>
    <row r="72" spans="2:5" x14ac:dyDescent="0.3">
      <c r="B72" s="39">
        <v>44</v>
      </c>
      <c r="C72" s="39">
        <v>2</v>
      </c>
      <c r="D72" s="40">
        <v>1843.1610466499999</v>
      </c>
      <c r="E72" s="30">
        <v>5739</v>
      </c>
    </row>
    <row r="73" spans="2:5" x14ac:dyDescent="0.3">
      <c r="B73" s="39">
        <v>44</v>
      </c>
      <c r="C73" s="39">
        <v>2</v>
      </c>
      <c r="D73" s="40">
        <v>1911.4262706</v>
      </c>
      <c r="E73" s="30">
        <v>11580</v>
      </c>
    </row>
    <row r="74" spans="2:5" x14ac:dyDescent="0.3">
      <c r="B74" s="39">
        <v>44</v>
      </c>
      <c r="C74" s="39">
        <v>2</v>
      </c>
      <c r="D74" s="40">
        <v>2184.4871664000002</v>
      </c>
      <c r="E74" s="30">
        <v>2373</v>
      </c>
    </row>
    <row r="75" spans="2:5" x14ac:dyDescent="0.3">
      <c r="B75" s="39">
        <v>44</v>
      </c>
      <c r="C75" s="39">
        <v>3</v>
      </c>
      <c r="D75" s="40">
        <v>1935.8707336499999</v>
      </c>
      <c r="E75" s="30">
        <v>42874</v>
      </c>
    </row>
    <row r="76" spans="2:5" x14ac:dyDescent="0.3">
      <c r="B76" s="39">
        <v>44</v>
      </c>
      <c r="C76" s="39">
        <v>3</v>
      </c>
      <c r="D76" s="40">
        <v>2028.0550542999999</v>
      </c>
      <c r="E76" s="30">
        <v>102952</v>
      </c>
    </row>
    <row r="77" spans="2:5" x14ac:dyDescent="0.3">
      <c r="B77" s="39">
        <v>44</v>
      </c>
      <c r="C77" s="39">
        <v>3</v>
      </c>
      <c r="D77" s="40">
        <v>2488.9766575499998</v>
      </c>
      <c r="E77" s="30">
        <v>4667</v>
      </c>
    </row>
    <row r="78" spans="2:5" x14ac:dyDescent="0.3">
      <c r="B78" s="39">
        <v>44</v>
      </c>
      <c r="C78" s="39">
        <v>3</v>
      </c>
      <c r="D78" s="40">
        <v>2581.1609782</v>
      </c>
      <c r="E78" s="30">
        <v>9126</v>
      </c>
    </row>
    <row r="79" spans="2:5" x14ac:dyDescent="0.3">
      <c r="B79" s="39">
        <v>44</v>
      </c>
      <c r="C79" s="39">
        <v>3</v>
      </c>
      <c r="D79" s="40">
        <v>2949.8982608000001</v>
      </c>
      <c r="E79" s="30">
        <v>1796</v>
      </c>
    </row>
    <row r="80" spans="2:5" x14ac:dyDescent="0.3">
      <c r="B80" s="39">
        <v>44</v>
      </c>
      <c r="C80" s="39">
        <v>4</v>
      </c>
      <c r="D80" s="40">
        <v>3191.62330935</v>
      </c>
      <c r="E80" s="30">
        <v>3985</v>
      </c>
    </row>
    <row r="81" spans="2:5" x14ac:dyDescent="0.3">
      <c r="B81" s="39">
        <v>44</v>
      </c>
      <c r="C81" s="39">
        <v>4</v>
      </c>
      <c r="D81" s="40">
        <v>3343.6053717</v>
      </c>
      <c r="E81" s="30">
        <v>9266</v>
      </c>
    </row>
    <row r="82" spans="2:5" x14ac:dyDescent="0.3">
      <c r="B82" s="39">
        <v>44</v>
      </c>
      <c r="C82" s="39">
        <v>4</v>
      </c>
      <c r="D82" s="40">
        <v>4103.5156834500003</v>
      </c>
      <c r="E82" s="30">
        <v>470</v>
      </c>
    </row>
    <row r="83" spans="2:5" x14ac:dyDescent="0.3">
      <c r="B83" s="39">
        <v>44</v>
      </c>
      <c r="C83" s="39">
        <v>4</v>
      </c>
      <c r="D83" s="40">
        <v>4255.4977458000003</v>
      </c>
      <c r="E83" s="30">
        <v>876</v>
      </c>
    </row>
    <row r="84" spans="2:5" x14ac:dyDescent="0.3">
      <c r="B84" s="39">
        <v>44</v>
      </c>
      <c r="C84" s="39">
        <v>4</v>
      </c>
      <c r="D84" s="40">
        <v>4863.4259952000002</v>
      </c>
      <c r="E84" s="30">
        <v>217</v>
      </c>
    </row>
    <row r="85" spans="2:5" x14ac:dyDescent="0.3">
      <c r="B85" s="39">
        <v>44</v>
      </c>
      <c r="C85" s="39" t="s">
        <v>67</v>
      </c>
      <c r="D85" s="40">
        <v>1488.5626999999999</v>
      </c>
      <c r="E85" s="30">
        <v>651</v>
      </c>
    </row>
    <row r="86" spans="2:5" x14ac:dyDescent="0.3">
      <c r="B86" s="39">
        <v>44</v>
      </c>
      <c r="C86" s="39" t="s">
        <v>67</v>
      </c>
      <c r="D86" s="40">
        <v>1562.9908350000001</v>
      </c>
      <c r="E86" s="30">
        <v>1947</v>
      </c>
    </row>
    <row r="87" spans="2:5" x14ac:dyDescent="0.3">
      <c r="B87" s="39">
        <v>44</v>
      </c>
      <c r="C87" s="39" t="s">
        <v>67</v>
      </c>
      <c r="D87" s="40">
        <v>1637.4189699999999</v>
      </c>
      <c r="E87" s="30">
        <v>3841</v>
      </c>
    </row>
    <row r="88" spans="2:5" x14ac:dyDescent="0.3">
      <c r="B88" s="39">
        <v>44</v>
      </c>
      <c r="C88" s="39" t="s">
        <v>67</v>
      </c>
      <c r="D88" s="40">
        <v>2009.559645</v>
      </c>
      <c r="E88" s="30">
        <v>244</v>
      </c>
    </row>
    <row r="89" spans="2:5" x14ac:dyDescent="0.3">
      <c r="B89" s="39">
        <v>44</v>
      </c>
      <c r="C89" s="39" t="s">
        <v>67</v>
      </c>
      <c r="D89" s="40">
        <v>2083.9877799999999</v>
      </c>
      <c r="E89" s="30">
        <v>330</v>
      </c>
    </row>
    <row r="90" spans="2:5" x14ac:dyDescent="0.3">
      <c r="B90" s="39">
        <v>44</v>
      </c>
      <c r="C90" s="39" t="s">
        <v>67</v>
      </c>
      <c r="D90" s="40">
        <v>2381.7003199999999</v>
      </c>
      <c r="E90" s="30">
        <v>98</v>
      </c>
    </row>
    <row r="91" spans="2:5" x14ac:dyDescent="0.3">
      <c r="B91" s="39">
        <v>47</v>
      </c>
      <c r="C91" s="39">
        <v>1</v>
      </c>
      <c r="D91" s="40">
        <v>0</v>
      </c>
      <c r="E91" s="30">
        <v>335</v>
      </c>
    </row>
    <row r="92" spans="2:5" x14ac:dyDescent="0.3">
      <c r="B92" s="39">
        <v>47</v>
      </c>
      <c r="C92" s="39">
        <v>1</v>
      </c>
      <c r="D92" s="40">
        <v>1126.1135119999999</v>
      </c>
      <c r="E92" s="30">
        <v>77275</v>
      </c>
    </row>
    <row r="93" spans="2:5" x14ac:dyDescent="0.3">
      <c r="B93" s="39">
        <v>47</v>
      </c>
      <c r="C93" s="39">
        <v>1</v>
      </c>
      <c r="D93" s="40">
        <v>1238.7248632000001</v>
      </c>
      <c r="E93" s="30">
        <v>2124</v>
      </c>
    </row>
    <row r="94" spans="2:5" x14ac:dyDescent="0.3">
      <c r="B94" s="39">
        <v>47</v>
      </c>
      <c r="C94" s="39">
        <v>2</v>
      </c>
      <c r="D94" s="40">
        <v>0</v>
      </c>
      <c r="E94" s="30">
        <v>665</v>
      </c>
    </row>
    <row r="95" spans="2:5" x14ac:dyDescent="0.3">
      <c r="B95" s="39">
        <v>47</v>
      </c>
      <c r="C95" s="39">
        <v>2</v>
      </c>
      <c r="D95" s="40">
        <v>1365.3044789999999</v>
      </c>
      <c r="E95" s="30">
        <v>140897</v>
      </c>
    </row>
    <row r="96" spans="2:5" x14ac:dyDescent="0.3">
      <c r="B96" s="39">
        <v>47</v>
      </c>
      <c r="C96" s="39">
        <v>2</v>
      </c>
      <c r="D96" s="40">
        <v>1501.8349269</v>
      </c>
      <c r="E96" s="30">
        <v>3583</v>
      </c>
    </row>
    <row r="97" spans="2:5" x14ac:dyDescent="0.3">
      <c r="B97" s="39">
        <v>47</v>
      </c>
      <c r="C97" s="39">
        <v>3</v>
      </c>
      <c r="D97" s="40">
        <v>0</v>
      </c>
      <c r="E97" s="30">
        <v>462</v>
      </c>
    </row>
    <row r="98" spans="2:5" x14ac:dyDescent="0.3">
      <c r="B98" s="39">
        <v>47</v>
      </c>
      <c r="C98" s="39">
        <v>3</v>
      </c>
      <c r="D98" s="40">
        <v>1843.6864129999999</v>
      </c>
      <c r="E98" s="30">
        <v>97041</v>
      </c>
    </row>
    <row r="99" spans="2:5" x14ac:dyDescent="0.3">
      <c r="B99" s="39">
        <v>47</v>
      </c>
      <c r="C99" s="39">
        <v>3</v>
      </c>
      <c r="D99" s="40">
        <v>2028.0550542999999</v>
      </c>
      <c r="E99" s="30">
        <v>2490</v>
      </c>
    </row>
    <row r="100" spans="2:5" x14ac:dyDescent="0.3">
      <c r="B100" s="39">
        <v>47</v>
      </c>
      <c r="C100" s="39">
        <v>4</v>
      </c>
      <c r="D100" s="40">
        <v>0</v>
      </c>
      <c r="E100" s="30">
        <v>81</v>
      </c>
    </row>
    <row r="101" spans="2:5" x14ac:dyDescent="0.3">
      <c r="B101" s="39">
        <v>47</v>
      </c>
      <c r="C101" s="39">
        <v>4</v>
      </c>
      <c r="D101" s="40">
        <v>3039.641247</v>
      </c>
      <c r="E101" s="30">
        <v>23684</v>
      </c>
    </row>
    <row r="102" spans="2:5" x14ac:dyDescent="0.3">
      <c r="B102" s="39">
        <v>47</v>
      </c>
      <c r="C102" s="39">
        <v>4</v>
      </c>
      <c r="D102" s="40">
        <v>3343.6053717</v>
      </c>
      <c r="E102" s="30">
        <v>582</v>
      </c>
    </row>
    <row r="103" spans="2:5" x14ac:dyDescent="0.3">
      <c r="B103" s="39">
        <v>50</v>
      </c>
      <c r="C103" s="39">
        <v>1</v>
      </c>
      <c r="D103" s="40">
        <v>1126.1135119999999</v>
      </c>
      <c r="E103" s="30">
        <v>9</v>
      </c>
    </row>
    <row r="104" spans="2:5" x14ac:dyDescent="0.3">
      <c r="B104" s="39">
        <v>50</v>
      </c>
      <c r="C104" s="39">
        <v>1</v>
      </c>
      <c r="D104" s="40">
        <v>1182.4191876</v>
      </c>
      <c r="E104" s="30">
        <v>184117</v>
      </c>
    </row>
    <row r="105" spans="2:5" x14ac:dyDescent="0.3">
      <c r="B105" s="39">
        <v>50</v>
      </c>
      <c r="C105" s="39">
        <v>1</v>
      </c>
      <c r="D105" s="40">
        <v>1520.2532412</v>
      </c>
      <c r="E105" s="30">
        <v>909</v>
      </c>
    </row>
    <row r="106" spans="2:5" x14ac:dyDescent="0.3">
      <c r="B106" s="39">
        <v>50</v>
      </c>
      <c r="C106" s="39">
        <v>2</v>
      </c>
      <c r="D106" s="40">
        <v>1433.56970295</v>
      </c>
      <c r="E106" s="30">
        <v>168783</v>
      </c>
    </row>
    <row r="107" spans="2:5" x14ac:dyDescent="0.3">
      <c r="B107" s="39">
        <v>50</v>
      </c>
      <c r="C107" s="39">
        <v>2</v>
      </c>
      <c r="D107" s="40">
        <v>1843.1610466499999</v>
      </c>
      <c r="E107" s="30">
        <v>1092</v>
      </c>
    </row>
    <row r="108" spans="2:5" x14ac:dyDescent="0.3">
      <c r="B108" s="39">
        <v>50</v>
      </c>
      <c r="C108" s="39">
        <v>3</v>
      </c>
      <c r="D108" s="40">
        <v>1935.8707336499999</v>
      </c>
      <c r="E108" s="30">
        <v>161963</v>
      </c>
    </row>
    <row r="109" spans="2:5" x14ac:dyDescent="0.3">
      <c r="B109" s="39">
        <v>50</v>
      </c>
      <c r="C109" s="39">
        <v>3</v>
      </c>
      <c r="D109" s="40">
        <v>2488.9766575499998</v>
      </c>
      <c r="E109" s="30">
        <v>974</v>
      </c>
    </row>
    <row r="110" spans="2:5" x14ac:dyDescent="0.3">
      <c r="B110" s="39">
        <v>50</v>
      </c>
      <c r="C110" s="39">
        <v>4</v>
      </c>
      <c r="D110" s="40">
        <v>3191.62330935</v>
      </c>
      <c r="E110" s="30">
        <v>44337</v>
      </c>
    </row>
    <row r="111" spans="2:5" x14ac:dyDescent="0.3">
      <c r="B111" s="39">
        <v>50</v>
      </c>
      <c r="C111" s="39">
        <v>4</v>
      </c>
      <c r="D111" s="40">
        <v>4103.5156834500003</v>
      </c>
      <c r="E111" s="30">
        <v>229</v>
      </c>
    </row>
    <row r="112" spans="2:5" x14ac:dyDescent="0.3">
      <c r="B112" s="39">
        <v>50</v>
      </c>
      <c r="C112" s="39" t="s">
        <v>67</v>
      </c>
      <c r="D112" s="40">
        <v>1557.8780999999999</v>
      </c>
      <c r="E112" s="30">
        <v>362</v>
      </c>
    </row>
    <row r="113" spans="2:5" x14ac:dyDescent="0.3">
      <c r="B113" s="39">
        <v>50</v>
      </c>
      <c r="C113" s="39" t="s">
        <v>67</v>
      </c>
      <c r="D113" s="40">
        <v>1635.772005</v>
      </c>
      <c r="E113" s="30">
        <v>8214</v>
      </c>
    </row>
    <row r="114" spans="2:5" x14ac:dyDescent="0.3">
      <c r="B114" s="39">
        <v>50</v>
      </c>
      <c r="C114" s="39" t="s">
        <v>67</v>
      </c>
      <c r="D114" s="40">
        <v>2103.1354350000001</v>
      </c>
      <c r="E114" s="30">
        <v>41</v>
      </c>
    </row>
    <row r="115" spans="2:5" x14ac:dyDescent="0.3">
      <c r="B115" s="39">
        <v>61</v>
      </c>
      <c r="C115" s="39">
        <v>1</v>
      </c>
      <c r="D115" s="40">
        <v>1126.1135119999999</v>
      </c>
      <c r="E115" s="30">
        <v>25981</v>
      </c>
    </row>
    <row r="116" spans="2:5" x14ac:dyDescent="0.3">
      <c r="B116" s="39">
        <v>61</v>
      </c>
      <c r="C116" s="39">
        <v>1</v>
      </c>
      <c r="D116" s="40">
        <v>1238.7248632000001</v>
      </c>
      <c r="E116" s="30">
        <v>44015</v>
      </c>
    </row>
    <row r="117" spans="2:5" x14ac:dyDescent="0.3">
      <c r="B117" s="39">
        <v>61</v>
      </c>
      <c r="C117" s="39">
        <v>1</v>
      </c>
      <c r="D117" s="40">
        <v>1576.5589167999999</v>
      </c>
      <c r="E117" s="30">
        <v>5112</v>
      </c>
    </row>
    <row r="118" spans="2:5" x14ac:dyDescent="0.3">
      <c r="B118" s="39">
        <v>61</v>
      </c>
      <c r="C118" s="39">
        <v>2</v>
      </c>
      <c r="D118" s="40">
        <v>1365.3044789999999</v>
      </c>
      <c r="E118" s="30">
        <v>21606</v>
      </c>
    </row>
    <row r="119" spans="2:5" x14ac:dyDescent="0.3">
      <c r="B119" s="39">
        <v>61</v>
      </c>
      <c r="C119" s="39">
        <v>2</v>
      </c>
      <c r="D119" s="40">
        <v>1501.8349269</v>
      </c>
      <c r="E119" s="30">
        <v>59942</v>
      </c>
    </row>
    <row r="120" spans="2:5" x14ac:dyDescent="0.3">
      <c r="B120" s="39">
        <v>61</v>
      </c>
      <c r="C120" s="39">
        <v>2</v>
      </c>
      <c r="D120" s="40">
        <v>1911.4262706</v>
      </c>
      <c r="E120" s="30">
        <v>6927</v>
      </c>
    </row>
    <row r="121" spans="2:5" x14ac:dyDescent="0.3">
      <c r="B121" s="39">
        <v>61</v>
      </c>
      <c r="C121" s="39">
        <v>3</v>
      </c>
      <c r="D121" s="40">
        <v>1843.6864129999999</v>
      </c>
      <c r="E121" s="30">
        <v>3412</v>
      </c>
    </row>
    <row r="122" spans="2:5" x14ac:dyDescent="0.3">
      <c r="B122" s="39">
        <v>61</v>
      </c>
      <c r="C122" s="39">
        <v>3</v>
      </c>
      <c r="D122" s="40">
        <v>2028.0550542999999</v>
      </c>
      <c r="E122" s="30">
        <v>8296</v>
      </c>
    </row>
    <row r="123" spans="2:5" x14ac:dyDescent="0.3">
      <c r="B123" s="39">
        <v>61</v>
      </c>
      <c r="C123" s="39">
        <v>3</v>
      </c>
      <c r="D123" s="40">
        <v>2581.1609782</v>
      </c>
      <c r="E123" s="30">
        <v>1240</v>
      </c>
    </row>
    <row r="124" spans="2:5" x14ac:dyDescent="0.3">
      <c r="B124" s="39">
        <v>61</v>
      </c>
      <c r="C124" s="39">
        <v>4</v>
      </c>
      <c r="D124" s="40">
        <v>3039.641247</v>
      </c>
      <c r="E124" s="30">
        <v>32</v>
      </c>
    </row>
    <row r="125" spans="2:5" x14ac:dyDescent="0.3">
      <c r="B125" s="39">
        <v>61</v>
      </c>
      <c r="C125" s="39">
        <v>4</v>
      </c>
      <c r="D125" s="40">
        <v>3343.6053717</v>
      </c>
      <c r="E125" s="30">
        <v>49</v>
      </c>
    </row>
    <row r="126" spans="2:5" x14ac:dyDescent="0.3">
      <c r="B126" s="39">
        <v>61</v>
      </c>
      <c r="C126" s="39">
        <v>4</v>
      </c>
      <c r="D126" s="40">
        <v>4255.4977458000003</v>
      </c>
      <c r="E126" s="30">
        <v>6</v>
      </c>
    </row>
    <row r="127" spans="2:5" x14ac:dyDescent="0.3">
      <c r="B127" s="39">
        <v>62</v>
      </c>
      <c r="C127" s="39">
        <v>1</v>
      </c>
      <c r="D127" s="40">
        <v>1126.1135119999999</v>
      </c>
      <c r="E127" s="30">
        <v>58985</v>
      </c>
    </row>
    <row r="128" spans="2:5" x14ac:dyDescent="0.3">
      <c r="B128" s="39">
        <v>62</v>
      </c>
      <c r="C128" s="39">
        <v>1</v>
      </c>
      <c r="D128" s="40">
        <v>1238.7248632000001</v>
      </c>
      <c r="E128" s="30">
        <v>23200</v>
      </c>
    </row>
    <row r="129" spans="2:5" x14ac:dyDescent="0.3">
      <c r="B129" s="39">
        <v>62</v>
      </c>
      <c r="C129" s="39">
        <v>1</v>
      </c>
      <c r="D129" s="40">
        <v>1463.9475656</v>
      </c>
      <c r="E129" s="30">
        <v>3847</v>
      </c>
    </row>
    <row r="130" spans="2:5" x14ac:dyDescent="0.3">
      <c r="B130" s="39">
        <v>62</v>
      </c>
      <c r="C130" s="39">
        <v>2</v>
      </c>
      <c r="D130" s="40">
        <v>1365.3044789999999</v>
      </c>
      <c r="E130" s="30">
        <v>55322</v>
      </c>
    </row>
    <row r="131" spans="2:5" x14ac:dyDescent="0.3">
      <c r="B131" s="39">
        <v>62</v>
      </c>
      <c r="C131" s="39">
        <v>2</v>
      </c>
      <c r="D131" s="40">
        <v>1501.8349269</v>
      </c>
      <c r="E131" s="30">
        <v>35108</v>
      </c>
    </row>
    <row r="132" spans="2:5" x14ac:dyDescent="0.3">
      <c r="B132" s="39">
        <v>62</v>
      </c>
      <c r="C132" s="39">
        <v>2</v>
      </c>
      <c r="D132" s="40">
        <v>1774.8958227000001</v>
      </c>
      <c r="E132" s="30">
        <v>5148</v>
      </c>
    </row>
    <row r="133" spans="2:5" x14ac:dyDescent="0.3">
      <c r="B133" s="39">
        <v>62</v>
      </c>
      <c r="C133" s="39">
        <v>3</v>
      </c>
      <c r="D133" s="40">
        <v>1843.6864129999999</v>
      </c>
      <c r="E133" s="30">
        <v>7539</v>
      </c>
    </row>
    <row r="134" spans="2:5" x14ac:dyDescent="0.3">
      <c r="B134" s="39">
        <v>62</v>
      </c>
      <c r="C134" s="39">
        <v>3</v>
      </c>
      <c r="D134" s="40">
        <v>2028.0550542999999</v>
      </c>
      <c r="E134" s="30">
        <v>5517</v>
      </c>
    </row>
    <row r="135" spans="2:5" x14ac:dyDescent="0.3">
      <c r="B135" s="39">
        <v>62</v>
      </c>
      <c r="C135" s="39">
        <v>3</v>
      </c>
      <c r="D135" s="40">
        <v>2396.7923369</v>
      </c>
      <c r="E135" s="30">
        <v>1114</v>
      </c>
    </row>
    <row r="136" spans="2:5" x14ac:dyDescent="0.3">
      <c r="B136" s="39">
        <v>62</v>
      </c>
      <c r="C136" s="39">
        <v>4</v>
      </c>
      <c r="D136" s="40">
        <v>3039.641247</v>
      </c>
      <c r="E136" s="30">
        <v>125</v>
      </c>
    </row>
    <row r="137" spans="2:5" x14ac:dyDescent="0.3">
      <c r="B137" s="39">
        <v>62</v>
      </c>
      <c r="C137" s="39">
        <v>4</v>
      </c>
      <c r="D137" s="40">
        <v>3343.6053717</v>
      </c>
      <c r="E137" s="30">
        <v>90</v>
      </c>
    </row>
    <row r="138" spans="2:5" x14ac:dyDescent="0.3">
      <c r="B138" s="39">
        <v>62</v>
      </c>
      <c r="C138" s="39">
        <v>4</v>
      </c>
      <c r="D138" s="40">
        <v>3951.5336210999999</v>
      </c>
      <c r="E138" s="30">
        <v>13</v>
      </c>
    </row>
    <row r="139" spans="2:5" x14ac:dyDescent="0.3">
      <c r="B139" s="39">
        <v>64</v>
      </c>
      <c r="C139" s="39">
        <v>1</v>
      </c>
      <c r="D139" s="40">
        <v>1126.1135119999999</v>
      </c>
      <c r="E139" s="30">
        <v>3802</v>
      </c>
    </row>
    <row r="140" spans="2:5" x14ac:dyDescent="0.3">
      <c r="B140" s="39">
        <v>64</v>
      </c>
      <c r="C140" s="39">
        <v>1</v>
      </c>
      <c r="D140" s="40">
        <v>1238.7248632000001</v>
      </c>
      <c r="E140" s="30">
        <v>196801</v>
      </c>
    </row>
    <row r="141" spans="2:5" x14ac:dyDescent="0.3">
      <c r="B141" s="39">
        <v>64</v>
      </c>
      <c r="C141" s="39">
        <v>2</v>
      </c>
      <c r="D141" s="40">
        <v>1365.3044789999999</v>
      </c>
      <c r="E141" s="30">
        <v>5455</v>
      </c>
    </row>
    <row r="142" spans="2:5" x14ac:dyDescent="0.3">
      <c r="B142" s="39">
        <v>64</v>
      </c>
      <c r="C142" s="39">
        <v>2</v>
      </c>
      <c r="D142" s="40">
        <v>1501.8349269</v>
      </c>
      <c r="E142" s="30">
        <v>266946</v>
      </c>
    </row>
    <row r="143" spans="2:5" x14ac:dyDescent="0.3">
      <c r="B143" s="39">
        <v>64</v>
      </c>
      <c r="C143" s="39">
        <v>3</v>
      </c>
      <c r="D143" s="40">
        <v>1843.6864129999999</v>
      </c>
      <c r="E143" s="30">
        <v>4351</v>
      </c>
    </row>
    <row r="144" spans="2:5" x14ac:dyDescent="0.3">
      <c r="B144" s="39">
        <v>64</v>
      </c>
      <c r="C144" s="39">
        <v>3</v>
      </c>
      <c r="D144" s="40">
        <v>2028.0550542999999</v>
      </c>
      <c r="E144" s="30">
        <v>218457</v>
      </c>
    </row>
    <row r="145" spans="2:5" x14ac:dyDescent="0.3">
      <c r="B145" s="39">
        <v>64</v>
      </c>
      <c r="C145" s="39">
        <v>4</v>
      </c>
      <c r="D145" s="40">
        <v>3039.641247</v>
      </c>
      <c r="E145" s="30">
        <v>464</v>
      </c>
    </row>
    <row r="146" spans="2:5" x14ac:dyDescent="0.3">
      <c r="B146" s="39">
        <v>64</v>
      </c>
      <c r="C146" s="39">
        <v>4</v>
      </c>
      <c r="D146" s="40">
        <v>3343.6053717</v>
      </c>
      <c r="E146" s="30">
        <v>14999</v>
      </c>
    </row>
    <row r="147" spans="2:5" x14ac:dyDescent="0.3">
      <c r="B147" s="39">
        <v>65</v>
      </c>
      <c r="C147" s="39">
        <v>1</v>
      </c>
      <c r="D147" s="40">
        <v>1126.1135119999999</v>
      </c>
      <c r="E147" s="30">
        <v>9430</v>
      </c>
    </row>
    <row r="148" spans="2:5" x14ac:dyDescent="0.3">
      <c r="B148" s="39">
        <v>65</v>
      </c>
      <c r="C148" s="39">
        <v>1</v>
      </c>
      <c r="D148" s="40">
        <v>1238.7248632000001</v>
      </c>
      <c r="E148" s="30">
        <v>147545</v>
      </c>
    </row>
    <row r="149" spans="2:5" x14ac:dyDescent="0.3">
      <c r="B149" s="39">
        <v>65</v>
      </c>
      <c r="C149" s="39">
        <v>1</v>
      </c>
      <c r="D149" s="40">
        <v>1576.5589167999999</v>
      </c>
      <c r="E149" s="30">
        <v>3217</v>
      </c>
    </row>
    <row r="150" spans="2:5" x14ac:dyDescent="0.3">
      <c r="B150" s="39">
        <v>65</v>
      </c>
      <c r="C150" s="39">
        <v>2</v>
      </c>
      <c r="D150" s="40">
        <v>1365.3044789999999</v>
      </c>
      <c r="E150" s="30">
        <v>14044</v>
      </c>
    </row>
    <row r="151" spans="2:5" x14ac:dyDescent="0.3">
      <c r="B151" s="39">
        <v>65</v>
      </c>
      <c r="C151" s="39">
        <v>2</v>
      </c>
      <c r="D151" s="40">
        <v>1501.8349269</v>
      </c>
      <c r="E151" s="30">
        <v>211774</v>
      </c>
    </row>
    <row r="152" spans="2:5" x14ac:dyDescent="0.3">
      <c r="B152" s="39">
        <v>65</v>
      </c>
      <c r="C152" s="39">
        <v>2</v>
      </c>
      <c r="D152" s="40">
        <v>1911.4262706</v>
      </c>
      <c r="E152" s="30">
        <v>5129</v>
      </c>
    </row>
    <row r="153" spans="2:5" x14ac:dyDescent="0.3">
      <c r="B153" s="39">
        <v>65</v>
      </c>
      <c r="C153" s="39">
        <v>3</v>
      </c>
      <c r="D153" s="40">
        <v>1843.6864129999999</v>
      </c>
      <c r="E153" s="30">
        <v>11932</v>
      </c>
    </row>
    <row r="154" spans="2:5" x14ac:dyDescent="0.3">
      <c r="B154" s="39">
        <v>65</v>
      </c>
      <c r="C154" s="39">
        <v>3</v>
      </c>
      <c r="D154" s="40">
        <v>2028.0550542999999</v>
      </c>
      <c r="E154" s="30">
        <v>179868</v>
      </c>
    </row>
    <row r="155" spans="2:5" x14ac:dyDescent="0.3">
      <c r="B155" s="39">
        <v>65</v>
      </c>
      <c r="C155" s="39">
        <v>3</v>
      </c>
      <c r="D155" s="40">
        <v>2581.1609782</v>
      </c>
      <c r="E155" s="30">
        <v>4198</v>
      </c>
    </row>
    <row r="156" spans="2:5" x14ac:dyDescent="0.3">
      <c r="B156" s="39">
        <v>65</v>
      </c>
      <c r="C156" s="39">
        <v>4</v>
      </c>
      <c r="D156" s="40">
        <v>3039.641247</v>
      </c>
      <c r="E156" s="30">
        <v>1918</v>
      </c>
    </row>
    <row r="157" spans="2:5" x14ac:dyDescent="0.3">
      <c r="B157" s="39">
        <v>65</v>
      </c>
      <c r="C157" s="39">
        <v>4</v>
      </c>
      <c r="D157" s="40">
        <v>3343.6053717</v>
      </c>
      <c r="E157" s="30">
        <v>35880</v>
      </c>
    </row>
    <row r="158" spans="2:5" x14ac:dyDescent="0.3">
      <c r="B158" s="39">
        <v>65</v>
      </c>
      <c r="C158" s="39">
        <v>4</v>
      </c>
      <c r="D158" s="40">
        <v>4255.4977458000003</v>
      </c>
      <c r="E158" s="30">
        <v>841</v>
      </c>
    </row>
    <row r="159" spans="2:5" x14ac:dyDescent="0.3">
      <c r="B159" s="39">
        <v>68</v>
      </c>
      <c r="C159" s="39">
        <v>1</v>
      </c>
      <c r="D159" s="40">
        <v>1126.1135119999999</v>
      </c>
      <c r="E159" s="30">
        <v>83607</v>
      </c>
    </row>
    <row r="160" spans="2:5" x14ac:dyDescent="0.3">
      <c r="B160" s="39">
        <v>68</v>
      </c>
      <c r="C160" s="39">
        <v>1</v>
      </c>
      <c r="D160" s="40">
        <v>1238.7248632000001</v>
      </c>
      <c r="E160" s="30">
        <v>205664</v>
      </c>
    </row>
    <row r="161" spans="2:5" x14ac:dyDescent="0.3">
      <c r="B161" s="39">
        <v>68</v>
      </c>
      <c r="C161" s="39">
        <v>2</v>
      </c>
      <c r="D161" s="40">
        <v>1365.3044789999999</v>
      </c>
      <c r="E161" s="30">
        <v>88705</v>
      </c>
    </row>
    <row r="162" spans="2:5" x14ac:dyDescent="0.3">
      <c r="B162" s="39">
        <v>68</v>
      </c>
      <c r="C162" s="39">
        <v>2</v>
      </c>
      <c r="D162" s="40">
        <v>1501.8349269</v>
      </c>
      <c r="E162" s="30">
        <v>217383</v>
      </c>
    </row>
    <row r="163" spans="2:5" x14ac:dyDescent="0.3">
      <c r="B163" s="39">
        <v>68</v>
      </c>
      <c r="C163" s="39">
        <v>3</v>
      </c>
      <c r="D163" s="40">
        <v>1843.6864129999999</v>
      </c>
      <c r="E163" s="30">
        <v>77022</v>
      </c>
    </row>
    <row r="164" spans="2:5" x14ac:dyDescent="0.3">
      <c r="B164" s="39">
        <v>68</v>
      </c>
      <c r="C164" s="39">
        <v>3</v>
      </c>
      <c r="D164" s="40">
        <v>2028.0550542999999</v>
      </c>
      <c r="E164" s="30">
        <v>193072</v>
      </c>
    </row>
    <row r="165" spans="2:5" x14ac:dyDescent="0.3">
      <c r="B165" s="39">
        <v>68</v>
      </c>
      <c r="C165" s="39" t="s">
        <v>64</v>
      </c>
      <c r="D165" s="40">
        <v>1548.4060778999999</v>
      </c>
      <c r="E165" s="30">
        <v>20094</v>
      </c>
    </row>
    <row r="166" spans="2:5" x14ac:dyDescent="0.3">
      <c r="B166" s="39">
        <v>68</v>
      </c>
      <c r="C166" s="39" t="s">
        <v>65</v>
      </c>
      <c r="D166" s="40">
        <v>1877.2936577999999</v>
      </c>
      <c r="E166" s="30">
        <v>18797</v>
      </c>
    </row>
    <row r="167" spans="2:5" x14ac:dyDescent="0.3">
      <c r="B167" s="39">
        <v>68</v>
      </c>
      <c r="C167" s="39" t="s">
        <v>66</v>
      </c>
      <c r="D167" s="40">
        <v>2535.0688175999999</v>
      </c>
      <c r="E167" s="30">
        <v>21729</v>
      </c>
    </row>
    <row r="168" spans="2:5" x14ac:dyDescent="0.3">
      <c r="B168" s="39">
        <v>76</v>
      </c>
      <c r="C168" s="39">
        <v>1</v>
      </c>
      <c r="D168" s="40">
        <v>1126.1135119999999</v>
      </c>
      <c r="E168" s="30">
        <v>6109</v>
      </c>
    </row>
    <row r="169" spans="2:5" x14ac:dyDescent="0.3">
      <c r="B169" s="39">
        <v>76</v>
      </c>
      <c r="C169" s="39">
        <v>1</v>
      </c>
      <c r="D169" s="40">
        <v>1182.4191876</v>
      </c>
      <c r="E169" s="30">
        <v>116018</v>
      </c>
    </row>
    <row r="170" spans="2:5" x14ac:dyDescent="0.3">
      <c r="B170" s="39">
        <v>76</v>
      </c>
      <c r="C170" s="39">
        <v>1</v>
      </c>
      <c r="D170" s="40">
        <v>1238.7248632000001</v>
      </c>
      <c r="E170" s="30">
        <v>47995</v>
      </c>
    </row>
    <row r="171" spans="2:5" x14ac:dyDescent="0.3">
      <c r="B171" s="39">
        <v>76</v>
      </c>
      <c r="C171" s="39">
        <v>1</v>
      </c>
      <c r="D171" s="40">
        <v>1576.5589167999999</v>
      </c>
      <c r="E171" s="30">
        <v>9348</v>
      </c>
    </row>
    <row r="172" spans="2:5" x14ac:dyDescent="0.3">
      <c r="B172" s="39">
        <v>76</v>
      </c>
      <c r="C172" s="39">
        <v>2</v>
      </c>
      <c r="D172" s="40">
        <v>1365.3044789999999</v>
      </c>
      <c r="E172" s="30">
        <v>8473</v>
      </c>
    </row>
    <row r="173" spans="2:5" x14ac:dyDescent="0.3">
      <c r="B173" s="39">
        <v>76</v>
      </c>
      <c r="C173" s="39">
        <v>2</v>
      </c>
      <c r="D173" s="40">
        <v>1433.56970295</v>
      </c>
      <c r="E173" s="30">
        <v>154474</v>
      </c>
    </row>
    <row r="174" spans="2:5" x14ac:dyDescent="0.3">
      <c r="B174" s="39">
        <v>76</v>
      </c>
      <c r="C174" s="39">
        <v>2</v>
      </c>
      <c r="D174" s="40">
        <v>1501.8349269</v>
      </c>
      <c r="E174" s="30">
        <v>63845</v>
      </c>
    </row>
    <row r="175" spans="2:5" x14ac:dyDescent="0.3">
      <c r="B175" s="39">
        <v>76</v>
      </c>
      <c r="C175" s="39">
        <v>2</v>
      </c>
      <c r="D175" s="40">
        <v>1911.4262706</v>
      </c>
      <c r="E175" s="30">
        <v>13734</v>
      </c>
    </row>
    <row r="176" spans="2:5" x14ac:dyDescent="0.3">
      <c r="B176" s="39">
        <v>76</v>
      </c>
      <c r="C176" s="39">
        <v>3</v>
      </c>
      <c r="D176" s="40">
        <v>1843.6864129999999</v>
      </c>
      <c r="E176" s="30">
        <v>5040</v>
      </c>
    </row>
    <row r="177" spans="2:5" x14ac:dyDescent="0.3">
      <c r="B177" s="39">
        <v>76</v>
      </c>
      <c r="C177" s="39">
        <v>3</v>
      </c>
      <c r="D177" s="40">
        <v>1935.8707336499999</v>
      </c>
      <c r="E177" s="30">
        <v>76391</v>
      </c>
    </row>
    <row r="178" spans="2:5" x14ac:dyDescent="0.3">
      <c r="B178" s="39">
        <v>76</v>
      </c>
      <c r="C178" s="39">
        <v>3</v>
      </c>
      <c r="D178" s="40">
        <v>2028.0550542999999</v>
      </c>
      <c r="E178" s="30">
        <v>30848</v>
      </c>
    </row>
    <row r="179" spans="2:5" x14ac:dyDescent="0.3">
      <c r="B179" s="39">
        <v>76</v>
      </c>
      <c r="C179" s="39">
        <v>3</v>
      </c>
      <c r="D179" s="40">
        <v>2581.1609782</v>
      </c>
      <c r="E179" s="30">
        <v>7043</v>
      </c>
    </row>
    <row r="180" spans="2:5" x14ac:dyDescent="0.3">
      <c r="B180" s="39">
        <v>76</v>
      </c>
      <c r="C180" s="39">
        <v>4</v>
      </c>
      <c r="D180" s="40">
        <v>3039.641247</v>
      </c>
      <c r="E180" s="30">
        <v>848</v>
      </c>
    </row>
    <row r="181" spans="2:5" x14ac:dyDescent="0.3">
      <c r="B181" s="39">
        <v>76</v>
      </c>
      <c r="C181" s="39">
        <v>4</v>
      </c>
      <c r="D181" s="40">
        <v>3191.62330935</v>
      </c>
      <c r="E181" s="30">
        <v>11654</v>
      </c>
    </row>
    <row r="182" spans="2:5" x14ac:dyDescent="0.3">
      <c r="B182" s="39">
        <v>76</v>
      </c>
      <c r="C182" s="39">
        <v>4</v>
      </c>
      <c r="D182" s="40">
        <v>3343.6053717</v>
      </c>
      <c r="E182" s="30">
        <v>4761</v>
      </c>
    </row>
    <row r="183" spans="2:5" x14ac:dyDescent="0.3">
      <c r="B183" s="39">
        <v>76</v>
      </c>
      <c r="C183" s="39">
        <v>4</v>
      </c>
      <c r="D183" s="40">
        <v>4255.4977458000003</v>
      </c>
      <c r="E183" s="30">
        <v>996</v>
      </c>
    </row>
    <row r="184" spans="2:5" x14ac:dyDescent="0.3">
      <c r="B184" s="39">
        <v>84</v>
      </c>
      <c r="C184" s="39">
        <v>1</v>
      </c>
      <c r="D184" s="40">
        <v>1126.1135119999999</v>
      </c>
      <c r="E184" s="30">
        <v>1</v>
      </c>
    </row>
    <row r="185" spans="2:5" x14ac:dyDescent="0.3">
      <c r="B185" s="39">
        <v>84</v>
      </c>
      <c r="C185" s="39">
        <v>1</v>
      </c>
      <c r="D185" s="40">
        <v>1182.4191876</v>
      </c>
      <c r="E185" s="30">
        <v>62457</v>
      </c>
    </row>
    <row r="186" spans="2:5" x14ac:dyDescent="0.3">
      <c r="B186" s="39">
        <v>84</v>
      </c>
      <c r="C186" s="39">
        <v>1</v>
      </c>
      <c r="D186" s="40">
        <v>1238.7248632000001</v>
      </c>
      <c r="E186" s="30">
        <v>2487</v>
      </c>
    </row>
    <row r="187" spans="2:5" x14ac:dyDescent="0.3">
      <c r="B187" s="39">
        <v>84</v>
      </c>
      <c r="C187" s="39">
        <v>2</v>
      </c>
      <c r="D187" s="40">
        <v>1433.56970295</v>
      </c>
      <c r="E187" s="30">
        <v>138746</v>
      </c>
    </row>
    <row r="188" spans="2:5" x14ac:dyDescent="0.3">
      <c r="B188" s="39">
        <v>84</v>
      </c>
      <c r="C188" s="39">
        <v>2</v>
      </c>
      <c r="D188" s="40">
        <v>1501.8349269</v>
      </c>
      <c r="E188" s="30">
        <v>5801</v>
      </c>
    </row>
    <row r="189" spans="2:5" x14ac:dyDescent="0.3">
      <c r="B189" s="39">
        <v>84</v>
      </c>
      <c r="C189" s="39">
        <v>3</v>
      </c>
      <c r="D189" s="40">
        <v>1935.8707336499999</v>
      </c>
      <c r="E189" s="30">
        <v>138500</v>
      </c>
    </row>
    <row r="190" spans="2:5" x14ac:dyDescent="0.3">
      <c r="B190" s="39">
        <v>84</v>
      </c>
      <c r="C190" s="39">
        <v>3</v>
      </c>
      <c r="D190" s="40">
        <v>2028.0550542999999</v>
      </c>
      <c r="E190" s="30">
        <v>6392</v>
      </c>
    </row>
    <row r="191" spans="2:5" x14ac:dyDescent="0.3">
      <c r="B191" s="39">
        <v>84</v>
      </c>
      <c r="C191" s="39">
        <v>4</v>
      </c>
      <c r="D191" s="40">
        <v>3191.62330935</v>
      </c>
      <c r="E191" s="30">
        <v>16951</v>
      </c>
    </row>
    <row r="192" spans="2:5" x14ac:dyDescent="0.3">
      <c r="B192" s="39">
        <v>84</v>
      </c>
      <c r="C192" s="39">
        <v>4</v>
      </c>
      <c r="D192" s="40">
        <v>3343.6053717</v>
      </c>
      <c r="E192" s="30">
        <v>748</v>
      </c>
    </row>
    <row r="193" spans="2:5" x14ac:dyDescent="0.3">
      <c r="B193" s="39">
        <v>99</v>
      </c>
      <c r="C193" s="39">
        <v>1</v>
      </c>
      <c r="D193" s="40">
        <v>1182.4191876</v>
      </c>
      <c r="E193" s="30">
        <v>53713</v>
      </c>
    </row>
    <row r="194" spans="2:5" x14ac:dyDescent="0.3">
      <c r="B194" s="39">
        <v>99</v>
      </c>
      <c r="C194" s="39">
        <v>2</v>
      </c>
      <c r="D194" s="40">
        <v>1433.56970295</v>
      </c>
      <c r="E194" s="30">
        <v>105228</v>
      </c>
    </row>
    <row r="195" spans="2:5" x14ac:dyDescent="0.3">
      <c r="B195" s="39">
        <v>99</v>
      </c>
      <c r="C195" s="39">
        <v>3</v>
      </c>
      <c r="D195" s="40">
        <v>1935.8707336499999</v>
      </c>
      <c r="E195" s="30">
        <v>113127</v>
      </c>
    </row>
    <row r="196" spans="2:5" x14ac:dyDescent="0.3">
      <c r="B196" s="39">
        <v>99</v>
      </c>
      <c r="C196" s="39">
        <v>4</v>
      </c>
      <c r="D196" s="40">
        <v>3191.62330935</v>
      </c>
      <c r="E196" s="30">
        <v>32635</v>
      </c>
    </row>
    <row r="197" spans="2:5" x14ac:dyDescent="0.3">
      <c r="B197" s="39">
        <v>102</v>
      </c>
      <c r="C197" s="39">
        <v>1</v>
      </c>
      <c r="D197" s="40">
        <v>0</v>
      </c>
      <c r="E197" s="30">
        <v>4067</v>
      </c>
    </row>
    <row r="198" spans="2:5" x14ac:dyDescent="0.3">
      <c r="B198" s="39">
        <v>102</v>
      </c>
      <c r="C198" s="39">
        <v>1</v>
      </c>
      <c r="D198" s="40">
        <v>1126.1135119999999</v>
      </c>
      <c r="E198" s="30">
        <v>29645</v>
      </c>
    </row>
    <row r="199" spans="2:5" x14ac:dyDescent="0.3">
      <c r="B199" s="39">
        <v>102</v>
      </c>
      <c r="C199" s="39">
        <v>1</v>
      </c>
      <c r="D199" s="40">
        <v>1238.7248632000001</v>
      </c>
      <c r="E199" s="30">
        <v>125067</v>
      </c>
    </row>
    <row r="200" spans="2:5" x14ac:dyDescent="0.3">
      <c r="B200" s="39">
        <v>102</v>
      </c>
      <c r="C200" s="39">
        <v>2</v>
      </c>
      <c r="D200" s="40">
        <v>0</v>
      </c>
      <c r="E200" s="30">
        <v>5530</v>
      </c>
    </row>
    <row r="201" spans="2:5" x14ac:dyDescent="0.3">
      <c r="B201" s="39">
        <v>102</v>
      </c>
      <c r="C201" s="39">
        <v>2</v>
      </c>
      <c r="D201" s="40">
        <v>1365.3044789999999</v>
      </c>
      <c r="E201" s="30">
        <v>49027</v>
      </c>
    </row>
    <row r="202" spans="2:5" x14ac:dyDescent="0.3">
      <c r="B202" s="39">
        <v>102</v>
      </c>
      <c r="C202" s="39">
        <v>2</v>
      </c>
      <c r="D202" s="40">
        <v>1501.8349269</v>
      </c>
      <c r="E202" s="30">
        <v>166573</v>
      </c>
    </row>
    <row r="203" spans="2:5" x14ac:dyDescent="0.3">
      <c r="B203" s="39">
        <v>102</v>
      </c>
      <c r="C203" s="39">
        <v>3</v>
      </c>
      <c r="D203" s="40">
        <v>0</v>
      </c>
      <c r="E203" s="30">
        <v>1302</v>
      </c>
    </row>
    <row r="204" spans="2:5" x14ac:dyDescent="0.3">
      <c r="B204" s="39">
        <v>102</v>
      </c>
      <c r="C204" s="39">
        <v>3</v>
      </c>
      <c r="D204" s="40">
        <v>1843.6864129999999</v>
      </c>
      <c r="E204" s="30">
        <v>14520</v>
      </c>
    </row>
    <row r="205" spans="2:5" x14ac:dyDescent="0.3">
      <c r="B205" s="39">
        <v>102</v>
      </c>
      <c r="C205" s="39">
        <v>3</v>
      </c>
      <c r="D205" s="40">
        <v>2028.0550542999999</v>
      </c>
      <c r="E205" s="30">
        <v>41709</v>
      </c>
    </row>
    <row r="206" spans="2:5" x14ac:dyDescent="0.3">
      <c r="B206" s="39">
        <v>106</v>
      </c>
      <c r="C206" s="39">
        <v>1</v>
      </c>
      <c r="D206" s="40">
        <v>1182.4191876</v>
      </c>
      <c r="E206" s="30">
        <v>119424</v>
      </c>
    </row>
    <row r="207" spans="2:5" x14ac:dyDescent="0.3">
      <c r="B207" s="39">
        <v>106</v>
      </c>
      <c r="C207" s="39">
        <v>1</v>
      </c>
      <c r="D207" s="40">
        <v>1238.7248632000001</v>
      </c>
      <c r="E207" s="30">
        <v>39861</v>
      </c>
    </row>
    <row r="208" spans="2:5" x14ac:dyDescent="0.3">
      <c r="B208" s="39">
        <v>106</v>
      </c>
      <c r="C208" s="39">
        <v>1</v>
      </c>
      <c r="D208" s="40">
        <v>1520.2532412</v>
      </c>
      <c r="E208" s="30">
        <v>1513</v>
      </c>
    </row>
    <row r="209" spans="2:5" x14ac:dyDescent="0.3">
      <c r="B209" s="39">
        <v>106</v>
      </c>
      <c r="C209" s="39">
        <v>2</v>
      </c>
      <c r="D209" s="40">
        <v>1433.56970295</v>
      </c>
      <c r="E209" s="30">
        <v>193439</v>
      </c>
    </row>
    <row r="210" spans="2:5" x14ac:dyDescent="0.3">
      <c r="B210" s="39">
        <v>106</v>
      </c>
      <c r="C210" s="39">
        <v>2</v>
      </c>
      <c r="D210" s="40">
        <v>1501.8349269</v>
      </c>
      <c r="E210" s="30">
        <v>64842</v>
      </c>
    </row>
    <row r="211" spans="2:5" x14ac:dyDescent="0.3">
      <c r="B211" s="39">
        <v>106</v>
      </c>
      <c r="C211" s="39">
        <v>2</v>
      </c>
      <c r="D211" s="40">
        <v>1843.1610466499999</v>
      </c>
      <c r="E211" s="30">
        <v>2860</v>
      </c>
    </row>
    <row r="212" spans="2:5" x14ac:dyDescent="0.3">
      <c r="B212" s="39">
        <v>106</v>
      </c>
      <c r="C212" s="39">
        <v>3</v>
      </c>
      <c r="D212" s="40">
        <v>1935.8707336499999</v>
      </c>
      <c r="E212" s="30">
        <v>160160</v>
      </c>
    </row>
    <row r="213" spans="2:5" x14ac:dyDescent="0.3">
      <c r="B213" s="39">
        <v>106</v>
      </c>
      <c r="C213" s="39">
        <v>3</v>
      </c>
      <c r="D213" s="40">
        <v>2028.0550542999999</v>
      </c>
      <c r="E213" s="30">
        <v>54022</v>
      </c>
    </row>
    <row r="214" spans="2:5" x14ac:dyDescent="0.3">
      <c r="B214" s="39">
        <v>106</v>
      </c>
      <c r="C214" s="39">
        <v>3</v>
      </c>
      <c r="D214" s="40">
        <v>2488.9766575499998</v>
      </c>
      <c r="E214" s="30">
        <v>2407</v>
      </c>
    </row>
    <row r="215" spans="2:5" x14ac:dyDescent="0.3">
      <c r="B215" s="39">
        <v>106</v>
      </c>
      <c r="C215" s="39">
        <v>4</v>
      </c>
      <c r="D215" s="40">
        <v>3191.62330935</v>
      </c>
      <c r="E215" s="30">
        <v>68943</v>
      </c>
    </row>
    <row r="216" spans="2:5" x14ac:dyDescent="0.3">
      <c r="B216" s="39">
        <v>106</v>
      </c>
      <c r="C216" s="39">
        <v>4</v>
      </c>
      <c r="D216" s="40">
        <v>3343.6053717</v>
      </c>
      <c r="E216" s="30">
        <v>23946</v>
      </c>
    </row>
    <row r="217" spans="2:5" x14ac:dyDescent="0.3">
      <c r="B217" s="39">
        <v>106</v>
      </c>
      <c r="C217" s="39">
        <v>4</v>
      </c>
      <c r="D217" s="40">
        <v>4103.5156834500003</v>
      </c>
      <c r="E217" s="30">
        <v>1205</v>
      </c>
    </row>
    <row r="218" spans="2:5" x14ac:dyDescent="0.3">
      <c r="B218" s="39">
        <v>107</v>
      </c>
      <c r="C218" s="39">
        <v>1</v>
      </c>
      <c r="D218" s="40">
        <v>1182.4191876</v>
      </c>
      <c r="E218" s="30">
        <v>143274</v>
      </c>
    </row>
    <row r="219" spans="2:5" x14ac:dyDescent="0.3">
      <c r="B219" s="39">
        <v>107</v>
      </c>
      <c r="C219" s="39">
        <v>2</v>
      </c>
      <c r="D219" s="40">
        <v>1433.56970295</v>
      </c>
      <c r="E219" s="30">
        <v>192341</v>
      </c>
    </row>
    <row r="220" spans="2:5" x14ac:dyDescent="0.3">
      <c r="B220" s="39">
        <v>107</v>
      </c>
      <c r="C220" s="39">
        <v>3</v>
      </c>
      <c r="D220" s="40">
        <v>1935.8707336499999</v>
      </c>
      <c r="E220" s="30">
        <v>156249</v>
      </c>
    </row>
    <row r="221" spans="2:5" x14ac:dyDescent="0.3">
      <c r="B221" s="39">
        <v>107</v>
      </c>
      <c r="C221" s="39">
        <v>4</v>
      </c>
      <c r="D221" s="40">
        <v>3191.62330935</v>
      </c>
      <c r="E221" s="30">
        <v>53196</v>
      </c>
    </row>
    <row r="222" spans="2:5" x14ac:dyDescent="0.3">
      <c r="B222" s="39">
        <v>107</v>
      </c>
      <c r="C222" s="39" t="s">
        <v>67</v>
      </c>
      <c r="D222" s="40">
        <v>1602.9753000000001</v>
      </c>
      <c r="E222" s="30">
        <v>3224</v>
      </c>
    </row>
    <row r="223" spans="2:5" x14ac:dyDescent="0.3">
      <c r="B223" s="39">
        <v>107</v>
      </c>
      <c r="C223" s="39" t="s">
        <v>67</v>
      </c>
      <c r="D223" s="40">
        <v>1683.124065</v>
      </c>
      <c r="E223" s="30">
        <v>6770</v>
      </c>
    </row>
    <row r="224" spans="2:5" x14ac:dyDescent="0.3">
      <c r="B224" s="39">
        <v>108</v>
      </c>
      <c r="C224" s="39">
        <v>1</v>
      </c>
      <c r="D224" s="40">
        <v>1126.1135119999999</v>
      </c>
      <c r="E224" s="30">
        <v>5</v>
      </c>
    </row>
    <row r="225" spans="2:5" x14ac:dyDescent="0.3">
      <c r="B225" s="39">
        <v>108</v>
      </c>
      <c r="C225" s="39">
        <v>1</v>
      </c>
      <c r="D225" s="40">
        <v>1182.4191876</v>
      </c>
      <c r="E225" s="30">
        <v>33244</v>
      </c>
    </row>
    <row r="226" spans="2:5" x14ac:dyDescent="0.3">
      <c r="B226" s="39">
        <v>108</v>
      </c>
      <c r="C226" s="39">
        <v>1</v>
      </c>
      <c r="D226" s="40">
        <v>1238.7248632000001</v>
      </c>
      <c r="E226" s="30">
        <v>58301</v>
      </c>
    </row>
    <row r="227" spans="2:5" x14ac:dyDescent="0.3">
      <c r="B227" s="39">
        <v>108</v>
      </c>
      <c r="C227" s="39">
        <v>1</v>
      </c>
      <c r="D227" s="40">
        <v>1520.2532412</v>
      </c>
      <c r="E227" s="30">
        <v>1162</v>
      </c>
    </row>
    <row r="228" spans="2:5" x14ac:dyDescent="0.3">
      <c r="B228" s="39">
        <v>108</v>
      </c>
      <c r="C228" s="39">
        <v>2</v>
      </c>
      <c r="D228" s="40">
        <v>1433.56970295</v>
      </c>
      <c r="E228" s="30">
        <v>62000</v>
      </c>
    </row>
    <row r="229" spans="2:5" x14ac:dyDescent="0.3">
      <c r="B229" s="39">
        <v>108</v>
      </c>
      <c r="C229" s="39">
        <v>2</v>
      </c>
      <c r="D229" s="40">
        <v>1501.8349269</v>
      </c>
      <c r="E229" s="30">
        <v>104387</v>
      </c>
    </row>
    <row r="230" spans="2:5" x14ac:dyDescent="0.3">
      <c r="B230" s="39">
        <v>108</v>
      </c>
      <c r="C230" s="39">
        <v>2</v>
      </c>
      <c r="D230" s="40">
        <v>1843.1610466499999</v>
      </c>
      <c r="E230" s="30">
        <v>2416</v>
      </c>
    </row>
    <row r="231" spans="2:5" x14ac:dyDescent="0.3">
      <c r="B231" s="39">
        <v>108</v>
      </c>
      <c r="C231" s="39">
        <v>3</v>
      </c>
      <c r="D231" s="40">
        <v>1843.6864129999999</v>
      </c>
      <c r="E231" s="30">
        <v>1</v>
      </c>
    </row>
    <row r="232" spans="2:5" x14ac:dyDescent="0.3">
      <c r="B232" s="39">
        <v>108</v>
      </c>
      <c r="C232" s="39">
        <v>3</v>
      </c>
      <c r="D232" s="40">
        <v>1935.8707336499999</v>
      </c>
      <c r="E232" s="30">
        <v>55032</v>
      </c>
    </row>
    <row r="233" spans="2:5" x14ac:dyDescent="0.3">
      <c r="B233" s="39">
        <v>108</v>
      </c>
      <c r="C233" s="39">
        <v>3</v>
      </c>
      <c r="D233" s="40">
        <v>2028.0550542999999</v>
      </c>
      <c r="E233" s="30">
        <v>93382</v>
      </c>
    </row>
    <row r="234" spans="2:5" x14ac:dyDescent="0.3">
      <c r="B234" s="39">
        <v>108</v>
      </c>
      <c r="C234" s="39">
        <v>3</v>
      </c>
      <c r="D234" s="40">
        <v>2488.9766575499998</v>
      </c>
      <c r="E234" s="30">
        <v>2225</v>
      </c>
    </row>
    <row r="235" spans="2:5" x14ac:dyDescent="0.3">
      <c r="B235" s="39">
        <v>108</v>
      </c>
      <c r="C235" s="39">
        <v>4</v>
      </c>
      <c r="D235" s="40">
        <v>3039.641247</v>
      </c>
      <c r="E235" s="30">
        <v>1</v>
      </c>
    </row>
    <row r="236" spans="2:5" x14ac:dyDescent="0.3">
      <c r="B236" s="39">
        <v>108</v>
      </c>
      <c r="C236" s="39">
        <v>4</v>
      </c>
      <c r="D236" s="40">
        <v>3191.62330935</v>
      </c>
      <c r="E236" s="30">
        <v>15881</v>
      </c>
    </row>
    <row r="237" spans="2:5" x14ac:dyDescent="0.3">
      <c r="B237" s="39">
        <v>108</v>
      </c>
      <c r="C237" s="39">
        <v>4</v>
      </c>
      <c r="D237" s="40">
        <v>3343.6053717</v>
      </c>
      <c r="E237" s="30">
        <v>27748</v>
      </c>
    </row>
    <row r="238" spans="2:5" x14ac:dyDescent="0.3">
      <c r="B238" s="39">
        <v>108</v>
      </c>
      <c r="C238" s="39">
        <v>4</v>
      </c>
      <c r="D238" s="40">
        <v>4103.5156834500003</v>
      </c>
      <c r="E238" s="30">
        <v>581</v>
      </c>
    </row>
    <row r="239" spans="2:5" x14ac:dyDescent="0.3">
      <c r="B239" s="39">
        <v>109</v>
      </c>
      <c r="C239" s="39">
        <v>1</v>
      </c>
      <c r="D239" s="40">
        <v>1126.1135119999999</v>
      </c>
      <c r="E239" s="30">
        <v>69080</v>
      </c>
    </row>
    <row r="240" spans="2:5" x14ac:dyDescent="0.3">
      <c r="B240" s="39">
        <v>109</v>
      </c>
      <c r="C240" s="39">
        <v>1</v>
      </c>
      <c r="D240" s="40">
        <v>1238.7248632000001</v>
      </c>
      <c r="E240" s="30">
        <v>29299</v>
      </c>
    </row>
    <row r="241" spans="2:5" x14ac:dyDescent="0.3">
      <c r="B241" s="39">
        <v>109</v>
      </c>
      <c r="C241" s="39">
        <v>2</v>
      </c>
      <c r="D241" s="40">
        <v>1365.3044789999999</v>
      </c>
      <c r="E241" s="30">
        <v>123777</v>
      </c>
    </row>
    <row r="242" spans="2:5" x14ac:dyDescent="0.3">
      <c r="B242" s="39">
        <v>109</v>
      </c>
      <c r="C242" s="39">
        <v>2</v>
      </c>
      <c r="D242" s="40">
        <v>1501.8349269</v>
      </c>
      <c r="E242" s="30">
        <v>43704</v>
      </c>
    </row>
    <row r="243" spans="2:5" x14ac:dyDescent="0.3">
      <c r="B243" s="39">
        <v>109</v>
      </c>
      <c r="C243" s="39">
        <v>3</v>
      </c>
      <c r="D243" s="40">
        <v>1843.6864129999999</v>
      </c>
      <c r="E243" s="30">
        <v>130712</v>
      </c>
    </row>
    <row r="244" spans="2:5" x14ac:dyDescent="0.3">
      <c r="B244" s="39">
        <v>109</v>
      </c>
      <c r="C244" s="39">
        <v>3</v>
      </c>
      <c r="D244" s="40">
        <v>2028.0550542999999</v>
      </c>
      <c r="E244" s="30">
        <v>46903</v>
      </c>
    </row>
    <row r="245" spans="2:5" x14ac:dyDescent="0.3">
      <c r="B245" s="39">
        <v>109</v>
      </c>
      <c r="C245" s="39">
        <v>4</v>
      </c>
      <c r="D245" s="40">
        <v>3039.641247</v>
      </c>
      <c r="E245" s="30">
        <v>39262</v>
      </c>
    </row>
    <row r="246" spans="2:5" x14ac:dyDescent="0.3">
      <c r="B246" s="39">
        <v>109</v>
      </c>
      <c r="C246" s="39">
        <v>4</v>
      </c>
      <c r="D246" s="40">
        <v>3343.6053717</v>
      </c>
      <c r="E246" s="30">
        <v>14348</v>
      </c>
    </row>
    <row r="247" spans="2:5" x14ac:dyDescent="0.3">
      <c r="B247" s="39">
        <v>115</v>
      </c>
      <c r="C247" s="39">
        <v>1</v>
      </c>
      <c r="D247" s="40">
        <v>1126.1135119999999</v>
      </c>
      <c r="E247" s="30">
        <v>17494</v>
      </c>
    </row>
    <row r="248" spans="2:5" x14ac:dyDescent="0.3">
      <c r="B248" s="39">
        <v>115</v>
      </c>
      <c r="C248" s="39">
        <v>1</v>
      </c>
      <c r="D248" s="40">
        <v>1182.4191876</v>
      </c>
      <c r="E248" s="30">
        <v>116377</v>
      </c>
    </row>
    <row r="249" spans="2:5" x14ac:dyDescent="0.3">
      <c r="B249" s="39">
        <v>115</v>
      </c>
      <c r="C249" s="39">
        <v>2</v>
      </c>
      <c r="D249" s="40">
        <v>1365.3044789999999</v>
      </c>
      <c r="E249" s="30">
        <v>21692</v>
      </c>
    </row>
    <row r="250" spans="2:5" x14ac:dyDescent="0.3">
      <c r="B250" s="39">
        <v>115</v>
      </c>
      <c r="C250" s="39">
        <v>2</v>
      </c>
      <c r="D250" s="40">
        <v>1433.56970295</v>
      </c>
      <c r="E250" s="30">
        <v>149901</v>
      </c>
    </row>
    <row r="251" spans="2:5" x14ac:dyDescent="0.3">
      <c r="B251" s="39">
        <v>115</v>
      </c>
      <c r="C251" s="39">
        <v>3</v>
      </c>
      <c r="D251" s="40">
        <v>1843.6864129999999</v>
      </c>
      <c r="E251" s="30">
        <v>15396</v>
      </c>
    </row>
    <row r="252" spans="2:5" x14ac:dyDescent="0.3">
      <c r="B252" s="39">
        <v>115</v>
      </c>
      <c r="C252" s="39">
        <v>3</v>
      </c>
      <c r="D252" s="40">
        <v>1935.8707336499999</v>
      </c>
      <c r="E252" s="30">
        <v>103688</v>
      </c>
    </row>
    <row r="253" spans="2:5" x14ac:dyDescent="0.3">
      <c r="B253" s="39">
        <v>115</v>
      </c>
      <c r="C253" s="39">
        <v>4</v>
      </c>
      <c r="D253" s="40">
        <v>3039.641247</v>
      </c>
      <c r="E253" s="30">
        <v>2863</v>
      </c>
    </row>
    <row r="254" spans="2:5" x14ac:dyDescent="0.3">
      <c r="B254" s="39">
        <v>115</v>
      </c>
      <c r="C254" s="39">
        <v>4</v>
      </c>
      <c r="D254" s="40">
        <v>3191.62330935</v>
      </c>
      <c r="E254" s="30">
        <v>19461</v>
      </c>
    </row>
    <row r="255" spans="2:5" x14ac:dyDescent="0.3">
      <c r="B255" s="39">
        <v>118</v>
      </c>
      <c r="C255" s="39">
        <v>1</v>
      </c>
      <c r="D255" s="40">
        <v>1126.1135119999999</v>
      </c>
      <c r="E255" s="30">
        <v>67334</v>
      </c>
    </row>
    <row r="256" spans="2:5" x14ac:dyDescent="0.3">
      <c r="B256" s="39">
        <v>118</v>
      </c>
      <c r="C256" s="39">
        <v>1</v>
      </c>
      <c r="D256" s="40">
        <v>1238.7248632000001</v>
      </c>
      <c r="E256" s="30">
        <v>69721</v>
      </c>
    </row>
    <row r="257" spans="2:5" x14ac:dyDescent="0.3">
      <c r="B257" s="39">
        <v>118</v>
      </c>
      <c r="C257" s="39">
        <v>2</v>
      </c>
      <c r="D257" s="40">
        <v>1365.3044789999999</v>
      </c>
      <c r="E257" s="30">
        <v>117548</v>
      </c>
    </row>
    <row r="258" spans="2:5" x14ac:dyDescent="0.3">
      <c r="B258" s="39">
        <v>118</v>
      </c>
      <c r="C258" s="39">
        <v>2</v>
      </c>
      <c r="D258" s="40">
        <v>1501.8349269</v>
      </c>
      <c r="E258" s="30">
        <v>117334</v>
      </c>
    </row>
    <row r="259" spans="2:5" x14ac:dyDescent="0.3">
      <c r="B259" s="39">
        <v>118</v>
      </c>
      <c r="C259" s="39">
        <v>3</v>
      </c>
      <c r="D259" s="31">
        <v>1843.6864129999999</v>
      </c>
      <c r="E259" s="30">
        <v>86266</v>
      </c>
    </row>
    <row r="260" spans="2:5" x14ac:dyDescent="0.3">
      <c r="B260" s="39">
        <v>118</v>
      </c>
      <c r="C260" s="39">
        <v>3</v>
      </c>
      <c r="D260" s="31">
        <v>2028.0550542999999</v>
      </c>
      <c r="E260" s="30">
        <v>86634</v>
      </c>
    </row>
    <row r="261" spans="2:5" x14ac:dyDescent="0.3">
      <c r="B261" s="39">
        <v>118</v>
      </c>
      <c r="C261" s="39">
        <v>4</v>
      </c>
      <c r="D261" s="31">
        <v>3039.641247</v>
      </c>
      <c r="E261" s="30">
        <v>10780</v>
      </c>
    </row>
    <row r="262" spans="2:5" x14ac:dyDescent="0.3">
      <c r="B262" s="39">
        <v>118</v>
      </c>
      <c r="C262" s="39">
        <v>4</v>
      </c>
      <c r="D262" s="31">
        <v>3343.6053717</v>
      </c>
      <c r="E262" s="30">
        <v>10930</v>
      </c>
    </row>
    <row r="263" spans="2:5" x14ac:dyDescent="0.3">
      <c r="B263" s="39">
        <v>132</v>
      </c>
      <c r="C263" s="39">
        <v>1</v>
      </c>
      <c r="D263" s="31">
        <v>1126.1135119999999</v>
      </c>
      <c r="E263" s="30">
        <v>106145</v>
      </c>
    </row>
    <row r="264" spans="2:5" x14ac:dyDescent="0.3">
      <c r="B264" s="39">
        <v>132</v>
      </c>
      <c r="C264" s="39">
        <v>1</v>
      </c>
      <c r="D264" s="31">
        <v>1238.7248632000001</v>
      </c>
      <c r="E264" s="30">
        <v>241646</v>
      </c>
    </row>
    <row r="265" spans="2:5" x14ac:dyDescent="0.3">
      <c r="B265" s="39">
        <v>132</v>
      </c>
      <c r="C265" s="39">
        <v>2</v>
      </c>
      <c r="D265" s="31">
        <v>1365.3044789999999</v>
      </c>
      <c r="E265" s="30">
        <v>130241</v>
      </c>
    </row>
    <row r="266" spans="2:5" x14ac:dyDescent="0.3">
      <c r="B266" s="39">
        <v>132</v>
      </c>
      <c r="C266" s="39">
        <v>2</v>
      </c>
      <c r="D266" s="31">
        <v>1501.8349269</v>
      </c>
      <c r="E266" s="30">
        <v>287444</v>
      </c>
    </row>
    <row r="267" spans="2:5" x14ac:dyDescent="0.3">
      <c r="B267" s="39">
        <v>132</v>
      </c>
      <c r="C267" s="39">
        <v>3</v>
      </c>
      <c r="D267" s="31">
        <v>1843.6864129999999</v>
      </c>
      <c r="E267" s="30">
        <v>81710</v>
      </c>
    </row>
    <row r="268" spans="2:5" x14ac:dyDescent="0.3">
      <c r="B268" s="39">
        <v>132</v>
      </c>
      <c r="C268" s="39">
        <v>3</v>
      </c>
      <c r="D268" s="31">
        <v>2028.0550542999999</v>
      </c>
      <c r="E268" s="30">
        <v>180259</v>
      </c>
    </row>
    <row r="269" spans="2:5" x14ac:dyDescent="0.3">
      <c r="B269" s="39">
        <v>132</v>
      </c>
      <c r="C269" s="39">
        <v>4</v>
      </c>
      <c r="D269" s="31">
        <v>3039.641247</v>
      </c>
      <c r="E269" s="30">
        <v>4074</v>
      </c>
    </row>
    <row r="270" spans="2:5" x14ac:dyDescent="0.3">
      <c r="B270" s="39">
        <v>132</v>
      </c>
      <c r="C270" s="39">
        <v>4</v>
      </c>
      <c r="D270" s="31">
        <v>3343.6053717</v>
      </c>
      <c r="E270" s="30">
        <v>8912</v>
      </c>
    </row>
    <row r="271" spans="2:5" x14ac:dyDescent="0.3">
      <c r="B271" s="39">
        <v>151</v>
      </c>
      <c r="C271" s="39">
        <v>1</v>
      </c>
      <c r="D271" s="31">
        <v>1126.1135119999999</v>
      </c>
      <c r="E271" s="30">
        <v>34816</v>
      </c>
    </row>
    <row r="272" spans="2:5" x14ac:dyDescent="0.3">
      <c r="B272" s="39">
        <v>151</v>
      </c>
      <c r="C272" s="39">
        <v>1</v>
      </c>
      <c r="D272" s="31">
        <v>1238.7248632000001</v>
      </c>
      <c r="E272" s="30">
        <v>155592</v>
      </c>
    </row>
    <row r="273" spans="2:5" x14ac:dyDescent="0.3">
      <c r="B273" s="39">
        <v>151</v>
      </c>
      <c r="C273" s="39">
        <v>1</v>
      </c>
      <c r="D273" s="31">
        <v>1463.9475656</v>
      </c>
      <c r="E273" s="30">
        <v>403</v>
      </c>
    </row>
    <row r="274" spans="2:5" x14ac:dyDescent="0.3">
      <c r="B274" s="39">
        <v>151</v>
      </c>
      <c r="C274" s="39">
        <v>1</v>
      </c>
      <c r="D274" s="31">
        <v>1576.5589167999999</v>
      </c>
      <c r="E274" s="30">
        <v>6</v>
      </c>
    </row>
    <row r="275" spans="2:5" x14ac:dyDescent="0.3">
      <c r="B275" s="39">
        <v>151</v>
      </c>
      <c r="C275" s="39">
        <v>2</v>
      </c>
      <c r="D275" s="31">
        <v>1365.3044789999999</v>
      </c>
      <c r="E275" s="30">
        <v>49050</v>
      </c>
    </row>
    <row r="276" spans="2:5" x14ac:dyDescent="0.3">
      <c r="B276" s="39">
        <v>151</v>
      </c>
      <c r="C276" s="39">
        <v>2</v>
      </c>
      <c r="D276" s="31">
        <v>1501.8349269</v>
      </c>
      <c r="E276" s="30">
        <v>284788</v>
      </c>
    </row>
    <row r="277" spans="2:5" x14ac:dyDescent="0.3">
      <c r="B277" s="39">
        <v>151</v>
      </c>
      <c r="C277" s="39">
        <v>2</v>
      </c>
      <c r="D277" s="31">
        <v>1774.8958227000001</v>
      </c>
      <c r="E277" s="30">
        <v>1154</v>
      </c>
    </row>
    <row r="278" spans="2:5" x14ac:dyDescent="0.3">
      <c r="B278" s="39">
        <v>151</v>
      </c>
      <c r="C278" s="39">
        <v>2</v>
      </c>
      <c r="D278" s="31">
        <v>1911.4262706</v>
      </c>
      <c r="E278" s="30">
        <v>8</v>
      </c>
    </row>
    <row r="279" spans="2:5" x14ac:dyDescent="0.3">
      <c r="B279" s="39">
        <v>151</v>
      </c>
      <c r="C279" s="39">
        <v>3</v>
      </c>
      <c r="D279" s="31">
        <v>1843.6864129999999</v>
      </c>
      <c r="E279" s="30">
        <v>28962</v>
      </c>
    </row>
    <row r="280" spans="2:5" x14ac:dyDescent="0.3">
      <c r="B280" s="39">
        <v>151</v>
      </c>
      <c r="C280" s="39">
        <v>3</v>
      </c>
      <c r="D280" s="31">
        <v>2028.0550542999999</v>
      </c>
      <c r="E280" s="30">
        <v>188061</v>
      </c>
    </row>
    <row r="281" spans="2:5" x14ac:dyDescent="0.3">
      <c r="B281" s="39">
        <v>151</v>
      </c>
      <c r="C281" s="39">
        <v>3</v>
      </c>
      <c r="D281" s="31">
        <v>2396.7923369</v>
      </c>
      <c r="E281" s="30">
        <v>916</v>
      </c>
    </row>
    <row r="282" spans="2:5" x14ac:dyDescent="0.3">
      <c r="B282" s="39">
        <v>151</v>
      </c>
      <c r="C282" s="39">
        <v>3</v>
      </c>
      <c r="D282" s="31">
        <v>2581.1609782</v>
      </c>
      <c r="E282" s="30">
        <v>5</v>
      </c>
    </row>
    <row r="283" spans="2:5" x14ac:dyDescent="0.3">
      <c r="B283" s="39">
        <v>151</v>
      </c>
      <c r="C283" s="39">
        <v>4</v>
      </c>
      <c r="D283" s="31">
        <v>3039.641247</v>
      </c>
      <c r="E283" s="30">
        <v>6267</v>
      </c>
    </row>
    <row r="284" spans="2:5" x14ac:dyDescent="0.3">
      <c r="B284" s="39">
        <v>151</v>
      </c>
      <c r="C284" s="39">
        <v>4</v>
      </c>
      <c r="D284" s="31">
        <v>3343.6053717</v>
      </c>
      <c r="E284" s="30">
        <v>42961</v>
      </c>
    </row>
    <row r="285" spans="2:5" x14ac:dyDescent="0.3">
      <c r="B285" s="39">
        <v>151</v>
      </c>
      <c r="C285" s="39">
        <v>4</v>
      </c>
      <c r="D285" s="31">
        <v>3951.5336210999999</v>
      </c>
      <c r="E285" s="30">
        <v>242</v>
      </c>
    </row>
    <row r="286" spans="2:5" x14ac:dyDescent="0.3">
      <c r="B286" s="39">
        <v>151</v>
      </c>
      <c r="C286" s="39">
        <v>4</v>
      </c>
      <c r="D286" s="31">
        <v>4255.4977458000003</v>
      </c>
      <c r="E286" s="30">
        <v>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E1C9A-FDA4-4D80-AA7F-79FF8DD13AF4}">
  <dimension ref="B1:Q20"/>
  <sheetViews>
    <sheetView showGridLines="0" workbookViewId="0"/>
  </sheetViews>
  <sheetFormatPr baseColWidth="10" defaultRowHeight="14.4" x14ac:dyDescent="0.3"/>
  <cols>
    <col min="1" max="1" width="4.6640625" customWidth="1"/>
    <col min="2" max="2" width="17.88671875" style="29" customWidth="1"/>
    <col min="3" max="17" width="17.88671875" customWidth="1"/>
  </cols>
  <sheetData>
    <row r="1" spans="2:17" ht="15" thickBot="1" x14ac:dyDescent="0.35"/>
    <row r="2" spans="2:17" ht="47.4" thickBot="1" x14ac:dyDescent="0.35">
      <c r="B2" s="32" t="s">
        <v>68</v>
      </c>
      <c r="C2" s="33" t="s">
        <v>69</v>
      </c>
      <c r="D2" s="33" t="s">
        <v>70</v>
      </c>
      <c r="E2" s="33" t="s">
        <v>71</v>
      </c>
      <c r="F2" s="33" t="s">
        <v>72</v>
      </c>
      <c r="G2" s="33" t="s">
        <v>73</v>
      </c>
      <c r="H2" s="33" t="s">
        <v>88</v>
      </c>
      <c r="I2" s="33" t="s">
        <v>89</v>
      </c>
      <c r="J2" s="33" t="s">
        <v>74</v>
      </c>
      <c r="K2" s="33" t="s">
        <v>75</v>
      </c>
      <c r="L2" s="33" t="s">
        <v>76</v>
      </c>
      <c r="M2" s="33" t="s">
        <v>77</v>
      </c>
      <c r="N2" s="33" t="s">
        <v>90</v>
      </c>
      <c r="O2" s="33" t="s">
        <v>91</v>
      </c>
      <c r="P2" s="33" t="s">
        <v>92</v>
      </c>
      <c r="Q2" s="33" t="s">
        <v>93</v>
      </c>
    </row>
    <row r="3" spans="2:17" ht="15.6" x14ac:dyDescent="0.3">
      <c r="B3" s="42">
        <v>1</v>
      </c>
      <c r="C3" s="34">
        <v>1126.1135115473026</v>
      </c>
      <c r="D3" s="34">
        <v>1238.7248627020329</v>
      </c>
      <c r="E3" s="34">
        <v>1182.4191871246678</v>
      </c>
      <c r="F3" s="34">
        <v>1463.9475650114935</v>
      </c>
      <c r="G3" s="34">
        <v>1689.1702673209538</v>
      </c>
      <c r="H3" s="34">
        <v>1126.1135115473026</v>
      </c>
      <c r="I3" s="34">
        <v>1126.1135115473026</v>
      </c>
      <c r="J3" s="34">
        <v>1576.5589161662235</v>
      </c>
      <c r="K3" s="34">
        <v>1801.7816184756841</v>
      </c>
      <c r="L3" s="34">
        <v>1520.2532405888585</v>
      </c>
      <c r="M3" s="34">
        <v>1745.4759428983191</v>
      </c>
      <c r="N3" s="34">
        <v>1238.7248627020329</v>
      </c>
      <c r="O3" s="34">
        <v>1238.7248627020329</v>
      </c>
      <c r="P3" s="34">
        <v>1182.4191871246678</v>
      </c>
      <c r="Q3" s="34">
        <v>1182.4191871246678</v>
      </c>
    </row>
    <row r="4" spans="2:17" ht="15.6" x14ac:dyDescent="0.3">
      <c r="B4" s="42">
        <v>2</v>
      </c>
      <c r="C4" s="34">
        <v>1365.3044785352261</v>
      </c>
      <c r="D4" s="34">
        <v>1501.8349263887487</v>
      </c>
      <c r="E4" s="34">
        <v>1433.5697024619874</v>
      </c>
      <c r="F4" s="34">
        <v>1774.8958220957938</v>
      </c>
      <c r="G4" s="34">
        <v>2047.9567178028392</v>
      </c>
      <c r="H4" s="34">
        <v>1365.3044785352261</v>
      </c>
      <c r="I4" s="34">
        <v>1365.3044785352261</v>
      </c>
      <c r="J4" s="34">
        <v>1911.4262699493163</v>
      </c>
      <c r="K4" s="34">
        <v>2184.4871656563619</v>
      </c>
      <c r="L4" s="34">
        <v>1843.1610460225552</v>
      </c>
      <c r="M4" s="34">
        <v>2116.2219417296005</v>
      </c>
      <c r="N4" s="34">
        <v>1501.8349263887487</v>
      </c>
      <c r="O4" s="34">
        <v>1501.8349263887487</v>
      </c>
      <c r="P4" s="34">
        <v>1433.5697024619874</v>
      </c>
      <c r="Q4" s="34">
        <v>1433.5697024619874</v>
      </c>
    </row>
    <row r="5" spans="2:17" ht="15.6" x14ac:dyDescent="0.3">
      <c r="B5" s="42">
        <v>3</v>
      </c>
      <c r="C5" s="34">
        <v>1843.6864125110731</v>
      </c>
      <c r="D5" s="34">
        <v>2028.0550537621805</v>
      </c>
      <c r="E5" s="34">
        <v>1935.8707331366268</v>
      </c>
      <c r="F5" s="34">
        <v>2396.7923362643951</v>
      </c>
      <c r="G5" s="34">
        <v>2765.5296187666095</v>
      </c>
      <c r="H5" s="34">
        <v>1843.6864125110731</v>
      </c>
      <c r="I5" s="34">
        <v>1843.6864125110731</v>
      </c>
      <c r="J5" s="34">
        <v>2581.1609775155021</v>
      </c>
      <c r="K5" s="34">
        <v>2949.8982600177169</v>
      </c>
      <c r="L5" s="34">
        <v>2488.9766568899486</v>
      </c>
      <c r="M5" s="34">
        <v>2857.7139393921634</v>
      </c>
      <c r="N5" s="34">
        <v>2028.0550537621805</v>
      </c>
      <c r="O5" s="34">
        <v>2028.0550537621805</v>
      </c>
      <c r="P5" s="34">
        <v>1935.8707331366268</v>
      </c>
      <c r="Q5" s="34">
        <v>1935.8707331366268</v>
      </c>
    </row>
    <row r="6" spans="2:17" ht="15.6" x14ac:dyDescent="0.3">
      <c r="B6" s="42">
        <v>4</v>
      </c>
      <c r="C6" s="34">
        <v>3039.6412474506906</v>
      </c>
      <c r="D6" s="34">
        <v>3343.6053721957601</v>
      </c>
      <c r="E6" s="34">
        <v>3191.6233098232251</v>
      </c>
      <c r="F6" s="34">
        <v>3951.5336216858977</v>
      </c>
      <c r="G6" s="34">
        <v>4559.4618711760359</v>
      </c>
      <c r="H6" s="34">
        <v>3039.6412474506906</v>
      </c>
      <c r="I6" s="34">
        <v>3039.6412474506906</v>
      </c>
      <c r="J6" s="34">
        <v>4255.4977464309668</v>
      </c>
      <c r="K6" s="34">
        <v>4863.4259959211049</v>
      </c>
      <c r="L6" s="34">
        <v>4103.5156840584323</v>
      </c>
      <c r="M6" s="34">
        <v>4711.4439335485704</v>
      </c>
      <c r="N6" s="34">
        <v>3343.6053721957601</v>
      </c>
      <c r="O6" s="34">
        <v>3343.6053721957601</v>
      </c>
      <c r="P6" s="34">
        <v>3191.6233098232251</v>
      </c>
      <c r="Q6" s="34">
        <v>3191.6233098232251</v>
      </c>
    </row>
    <row r="7" spans="2:17" ht="15.6" x14ac:dyDescent="0.3">
      <c r="B7" s="39" t="s">
        <v>64</v>
      </c>
      <c r="C7" s="34">
        <v>1407.6418894341282</v>
      </c>
      <c r="D7" s="34">
        <v>1548.406078377541</v>
      </c>
      <c r="E7" s="34">
        <v>1478.0239839058347</v>
      </c>
      <c r="F7" s="34">
        <v>1829.9344562643669</v>
      </c>
      <c r="G7" s="34">
        <v>2111.4628341511925</v>
      </c>
      <c r="H7" s="34">
        <v>1407.6418894341282</v>
      </c>
      <c r="I7" s="34">
        <v>1407.6418894341282</v>
      </c>
      <c r="J7" s="34">
        <v>1970.6986452077795</v>
      </c>
      <c r="K7" s="34">
        <v>2252.2270230946051</v>
      </c>
      <c r="L7" s="34">
        <v>1900.3165507360732</v>
      </c>
      <c r="M7" s="34">
        <v>2181.8449286228988</v>
      </c>
      <c r="N7" s="34">
        <v>1548.406078377541</v>
      </c>
      <c r="O7" s="34">
        <v>1548.406078377541</v>
      </c>
      <c r="P7" s="34">
        <v>1478.0239839058347</v>
      </c>
      <c r="Q7" s="34">
        <v>1478.0239839058347</v>
      </c>
    </row>
    <row r="8" spans="2:17" ht="15.6" x14ac:dyDescent="0.3">
      <c r="B8" s="42" t="s">
        <v>65</v>
      </c>
      <c r="C8" s="34">
        <v>1706.6305981690325</v>
      </c>
      <c r="D8" s="34">
        <v>1877.2936579859359</v>
      </c>
      <c r="E8" s="34">
        <v>1791.9621280774843</v>
      </c>
      <c r="F8" s="34">
        <v>2218.6197776197423</v>
      </c>
      <c r="G8" s="34">
        <v>2559.945897253549</v>
      </c>
      <c r="H8" s="34">
        <v>1706.6305981690325</v>
      </c>
      <c r="I8" s="34">
        <v>1706.6305981690325</v>
      </c>
      <c r="J8" s="34">
        <v>2389.2828374366454</v>
      </c>
      <c r="K8" s="34">
        <v>2730.6089570704526</v>
      </c>
      <c r="L8" s="34">
        <v>2303.9513075281939</v>
      </c>
      <c r="M8" s="34">
        <v>2645.2774271620005</v>
      </c>
      <c r="N8" s="34">
        <v>1877.2936579859359</v>
      </c>
      <c r="O8" s="34">
        <v>1877.2936579859359</v>
      </c>
      <c r="P8" s="34">
        <v>1791.9621280774843</v>
      </c>
      <c r="Q8" s="34">
        <v>1791.9621280774843</v>
      </c>
    </row>
    <row r="9" spans="2:17" ht="15.6" x14ac:dyDescent="0.3">
      <c r="B9" s="39" t="s">
        <v>66</v>
      </c>
      <c r="C9" s="34">
        <v>2304.6080156388412</v>
      </c>
      <c r="D9" s="34">
        <v>2535.0688172027258</v>
      </c>
      <c r="E9" s="34">
        <v>2419.8384164207837</v>
      </c>
      <c r="F9" s="34">
        <v>2995.9904203304941</v>
      </c>
      <c r="G9" s="34">
        <v>3456.912023458262</v>
      </c>
      <c r="H9" s="34">
        <v>2304.6080156388412</v>
      </c>
      <c r="I9" s="34">
        <v>2304.6080156388412</v>
      </c>
      <c r="J9" s="34">
        <v>3226.4512218943773</v>
      </c>
      <c r="K9" s="34">
        <v>3687.3728250221461</v>
      </c>
      <c r="L9" s="34">
        <v>3111.2208211124357</v>
      </c>
      <c r="M9" s="34">
        <v>3572.1424242402045</v>
      </c>
      <c r="N9" s="34">
        <v>2535.0688172027258</v>
      </c>
      <c r="O9" s="34">
        <v>2535.0688172027258</v>
      </c>
      <c r="P9" s="34">
        <v>2419.8384164207837</v>
      </c>
      <c r="Q9" s="34">
        <v>2419.8384164207837</v>
      </c>
    </row>
    <row r="10" spans="2:17" ht="15.6" x14ac:dyDescent="0.3">
      <c r="B10" s="42" t="s">
        <v>78</v>
      </c>
      <c r="C10" s="34">
        <v>3799.5515593133632</v>
      </c>
      <c r="D10" s="34">
        <v>4179.5067152447</v>
      </c>
      <c r="E10" s="34">
        <v>3989.5291372790316</v>
      </c>
      <c r="F10" s="34">
        <v>4939.4170271073726</v>
      </c>
      <c r="G10" s="34">
        <v>5699.3273389700444</v>
      </c>
      <c r="H10" s="34">
        <v>3799.5515593133632</v>
      </c>
      <c r="I10" s="34">
        <v>3799.5515593133632</v>
      </c>
      <c r="J10" s="34">
        <v>5319.3721830387085</v>
      </c>
      <c r="K10" s="34">
        <v>6079.2824949013811</v>
      </c>
      <c r="L10" s="34">
        <v>5129.3946050730401</v>
      </c>
      <c r="M10" s="34">
        <v>5889.3049169357128</v>
      </c>
      <c r="N10" s="34">
        <v>4179.5067152447</v>
      </c>
      <c r="O10" s="34">
        <v>4179.5067152447</v>
      </c>
      <c r="P10" s="34">
        <v>3989.5291372790316</v>
      </c>
      <c r="Q10" s="34">
        <v>3989.5291372790316</v>
      </c>
    </row>
    <row r="11" spans="2:17" ht="15.6" x14ac:dyDescent="0.3">
      <c r="B11" s="39" t="s">
        <v>79</v>
      </c>
      <c r="C11" s="34">
        <v>1970.6986452077795</v>
      </c>
      <c r="D11" s="34">
        <v>2167.7685097285575</v>
      </c>
      <c r="E11" s="34">
        <v>2069.2335774681687</v>
      </c>
      <c r="F11" s="34">
        <v>2561.9082387701137</v>
      </c>
      <c r="G11" s="34">
        <v>2956.047967811669</v>
      </c>
      <c r="H11" s="34">
        <v>1970.6986452077795</v>
      </c>
      <c r="I11" s="34">
        <v>1970.6986452077795</v>
      </c>
      <c r="J11" s="34">
        <v>2758.9781032908913</v>
      </c>
      <c r="K11" s="34">
        <v>3153.1178323324471</v>
      </c>
      <c r="L11" s="34">
        <v>2660.4431710305025</v>
      </c>
      <c r="M11" s="34">
        <v>3054.5829000720582</v>
      </c>
      <c r="N11" s="34">
        <v>2167.7685097285575</v>
      </c>
      <c r="O11" s="34">
        <v>2167.7685097285575</v>
      </c>
      <c r="P11" s="34">
        <v>2069.2335774681687</v>
      </c>
      <c r="Q11" s="34">
        <v>2069.2335774681687</v>
      </c>
    </row>
    <row r="12" spans="2:17" ht="15.6" x14ac:dyDescent="0.3">
      <c r="B12" s="42" t="s">
        <v>80</v>
      </c>
      <c r="C12" s="34">
        <v>2389.2828374366454</v>
      </c>
      <c r="D12" s="34">
        <v>2628.2111211803103</v>
      </c>
      <c r="E12" s="34">
        <v>2508.7469793084779</v>
      </c>
      <c r="F12" s="34">
        <v>3106.0676886676392</v>
      </c>
      <c r="G12" s="34">
        <v>3583.9242561549686</v>
      </c>
      <c r="H12" s="34">
        <v>2389.2828374366454</v>
      </c>
      <c r="I12" s="34">
        <v>2389.2828374366454</v>
      </c>
      <c r="J12" s="34">
        <v>3344.9959724113037</v>
      </c>
      <c r="K12" s="34">
        <v>3822.852539898633</v>
      </c>
      <c r="L12" s="34">
        <v>3225.5318305394717</v>
      </c>
      <c r="M12" s="34">
        <v>3703.388398026801</v>
      </c>
      <c r="N12" s="34">
        <v>2628.2111211803103</v>
      </c>
      <c r="O12" s="34">
        <v>2628.2111211803103</v>
      </c>
      <c r="P12" s="34">
        <v>2508.7469793084779</v>
      </c>
      <c r="Q12" s="34">
        <v>2508.7469793084779</v>
      </c>
    </row>
    <row r="13" spans="2:17" ht="15.6" x14ac:dyDescent="0.3">
      <c r="B13" s="39" t="s">
        <v>81</v>
      </c>
      <c r="C13" s="34">
        <v>3226.4512218943778</v>
      </c>
      <c r="D13" s="34">
        <v>3549.0963440838159</v>
      </c>
      <c r="E13" s="34">
        <v>3387.7737829890966</v>
      </c>
      <c r="F13" s="34">
        <v>4194.3865884626912</v>
      </c>
      <c r="G13" s="34">
        <v>4839.6768328415665</v>
      </c>
      <c r="H13" s="34">
        <v>3226.4512218943778</v>
      </c>
      <c r="I13" s="34">
        <v>3226.4512218943778</v>
      </c>
      <c r="J13" s="34">
        <v>4517.0317106521288</v>
      </c>
      <c r="K13" s="34">
        <v>5162.3219550310041</v>
      </c>
      <c r="L13" s="34">
        <v>4355.7091495574095</v>
      </c>
      <c r="M13" s="34">
        <v>5000.9993939362857</v>
      </c>
      <c r="N13" s="34">
        <v>3549.0963440838159</v>
      </c>
      <c r="O13" s="34">
        <v>3549.0963440838159</v>
      </c>
      <c r="P13" s="34">
        <v>3387.7737829890966</v>
      </c>
      <c r="Q13" s="34">
        <v>3387.7737829890966</v>
      </c>
    </row>
    <row r="14" spans="2:17" ht="15.6" x14ac:dyDescent="0.3">
      <c r="B14" s="42" t="s">
        <v>82</v>
      </c>
      <c r="C14" s="34">
        <v>5319.3721830387085</v>
      </c>
      <c r="D14" s="34">
        <v>5851.3094013425798</v>
      </c>
      <c r="E14" s="34">
        <v>5585.3407921906437</v>
      </c>
      <c r="F14" s="34">
        <v>6915.1838379503206</v>
      </c>
      <c r="G14" s="34">
        <v>7979.0582745580632</v>
      </c>
      <c r="H14" s="34">
        <v>5319.3721830387085</v>
      </c>
      <c r="I14" s="34">
        <v>5319.3721830387085</v>
      </c>
      <c r="J14" s="34">
        <v>7447.1210562541919</v>
      </c>
      <c r="K14" s="34">
        <v>8510.9954928619336</v>
      </c>
      <c r="L14" s="34">
        <v>7181.1524471022567</v>
      </c>
      <c r="M14" s="34">
        <v>8245.0268837099975</v>
      </c>
      <c r="N14" s="34">
        <v>5851.3094013425798</v>
      </c>
      <c r="O14" s="34">
        <v>5851.3094013425798</v>
      </c>
      <c r="P14" s="34">
        <v>5585.3407921906437</v>
      </c>
      <c r="Q14" s="34">
        <v>5585.3407921906437</v>
      </c>
    </row>
    <row r="15" spans="2:17" ht="15.6" x14ac:dyDescent="0.3">
      <c r="B15" s="42" t="s">
        <v>83</v>
      </c>
      <c r="C15" s="34">
        <v>1488.5626999999999</v>
      </c>
      <c r="D15" s="34">
        <v>1637.4189700000002</v>
      </c>
      <c r="E15" s="34">
        <v>1562.9908350000001</v>
      </c>
      <c r="F15" s="34">
        <v>1935.1315099999999</v>
      </c>
      <c r="G15" s="34">
        <v>2232.8440499999997</v>
      </c>
      <c r="H15" s="34">
        <v>1488.5626999999999</v>
      </c>
      <c r="I15" s="34">
        <v>1488.5626999999999</v>
      </c>
      <c r="J15" s="34">
        <v>2083.9877799999999</v>
      </c>
      <c r="K15" s="34">
        <v>2381.7003199999999</v>
      </c>
      <c r="L15" s="34">
        <v>2009.559645</v>
      </c>
      <c r="M15" s="34">
        <v>2307.2721849999998</v>
      </c>
      <c r="N15" s="34">
        <v>1637.4189700000002</v>
      </c>
      <c r="O15" s="34">
        <v>1637.4189700000002</v>
      </c>
      <c r="P15" s="34">
        <v>1562.9908350000001</v>
      </c>
      <c r="Q15" s="34">
        <v>1562.9908350000001</v>
      </c>
    </row>
    <row r="16" spans="2:17" ht="15.6" x14ac:dyDescent="0.3">
      <c r="B16" s="42" t="s">
        <v>84</v>
      </c>
      <c r="C16" s="34">
        <v>1475.2403999999999</v>
      </c>
      <c r="D16" s="34">
        <v>1622.7644399999999</v>
      </c>
      <c r="E16" s="34">
        <v>1549.00242</v>
      </c>
      <c r="F16" s="34">
        <v>1917.8125199999999</v>
      </c>
      <c r="G16" s="34">
        <v>2212.8606</v>
      </c>
      <c r="H16" s="34">
        <v>1475.2403999999999</v>
      </c>
      <c r="I16" s="34">
        <v>1475.2403999999999</v>
      </c>
      <c r="J16" s="34">
        <v>2065.3365599999997</v>
      </c>
      <c r="K16" s="34">
        <v>2360.3846399999998</v>
      </c>
      <c r="L16" s="34">
        <v>1991.5745400000001</v>
      </c>
      <c r="M16" s="34">
        <v>2286.6226200000001</v>
      </c>
      <c r="N16" s="34">
        <v>1622.7644399999999</v>
      </c>
      <c r="O16" s="34">
        <v>1622.7644399999999</v>
      </c>
      <c r="P16" s="34">
        <v>1549.00242</v>
      </c>
      <c r="Q16" s="34">
        <v>1549.00242</v>
      </c>
    </row>
    <row r="17" spans="2:17" ht="15.6" x14ac:dyDescent="0.3">
      <c r="B17" s="42" t="s">
        <v>85</v>
      </c>
      <c r="C17" s="34">
        <v>1557.8780999999999</v>
      </c>
      <c r="D17" s="34">
        <v>1713.6659099999999</v>
      </c>
      <c r="E17" s="34">
        <v>1635.772005</v>
      </c>
      <c r="F17" s="34">
        <v>2025.24153</v>
      </c>
      <c r="G17" s="34">
        <v>2336.8171499999999</v>
      </c>
      <c r="H17" s="34">
        <v>1557.8780999999999</v>
      </c>
      <c r="I17" s="34">
        <v>1557.8780999999999</v>
      </c>
      <c r="J17" s="34">
        <v>2181.0293399999996</v>
      </c>
      <c r="K17" s="34">
        <v>2492.6049600000001</v>
      </c>
      <c r="L17" s="34">
        <v>2103.1354350000001</v>
      </c>
      <c r="M17" s="34">
        <v>2414.7110549999998</v>
      </c>
      <c r="N17" s="34">
        <v>1713.6659099999999</v>
      </c>
      <c r="O17" s="34">
        <v>1713.6659099999999</v>
      </c>
      <c r="P17" s="34">
        <v>1635.772005</v>
      </c>
      <c r="Q17" s="34">
        <v>1635.772005</v>
      </c>
    </row>
    <row r="18" spans="2:17" ht="15.6" x14ac:dyDescent="0.3">
      <c r="B18" s="42" t="s">
        <v>94</v>
      </c>
      <c r="C18" s="34">
        <v>1580.9725000000001</v>
      </c>
      <c r="D18" s="34">
        <v>1739.0697500000003</v>
      </c>
      <c r="E18" s="34">
        <v>1660.0211250000002</v>
      </c>
      <c r="F18" s="34">
        <v>2055.2642500000002</v>
      </c>
      <c r="G18" s="34">
        <v>2371.4587500000002</v>
      </c>
      <c r="H18" s="34">
        <v>1580.9725000000001</v>
      </c>
      <c r="I18" s="34">
        <v>1580.9725000000001</v>
      </c>
      <c r="J18" s="34">
        <v>2213.3615</v>
      </c>
      <c r="K18" s="34">
        <v>2529.5560000000005</v>
      </c>
      <c r="L18" s="34">
        <v>2134.3128750000001</v>
      </c>
      <c r="M18" s="34">
        <v>2450.5073750000001</v>
      </c>
      <c r="N18" s="34">
        <v>1739.0697500000003</v>
      </c>
      <c r="O18" s="34">
        <v>1739.0697500000003</v>
      </c>
      <c r="P18" s="34">
        <v>1660.0211250000002</v>
      </c>
      <c r="Q18" s="34">
        <v>1660.0211250000002</v>
      </c>
    </row>
    <row r="19" spans="2:17" x14ac:dyDescent="0.3">
      <c r="B19" s="35" t="s">
        <v>86</v>
      </c>
    </row>
    <row r="20" spans="2:17" x14ac:dyDescent="0.3">
      <c r="B20" s="35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EDAD5-70EC-4F23-AB12-6DE810BE86EF}">
  <dimension ref="B1:O35"/>
  <sheetViews>
    <sheetView showGridLines="0" tabSelected="1" workbookViewId="0"/>
  </sheetViews>
  <sheetFormatPr baseColWidth="10" defaultRowHeight="14.4" x14ac:dyDescent="0.3"/>
  <cols>
    <col min="1" max="1" width="4.77734375" customWidth="1"/>
    <col min="2" max="2" width="20.6640625" bestFit="1" customWidth="1"/>
    <col min="3" max="3" width="17.6640625" bestFit="1" customWidth="1"/>
    <col min="4" max="4" width="53.88671875" bestFit="1" customWidth="1"/>
    <col min="5" max="5" width="5.88671875" bestFit="1" customWidth="1"/>
    <col min="6" max="7" width="16.6640625" customWidth="1"/>
    <col min="8" max="8" width="15" customWidth="1"/>
    <col min="9" max="9" width="20.77734375" customWidth="1"/>
    <col min="10" max="11" width="17.6640625" customWidth="1"/>
    <col min="12" max="12" width="6.109375" customWidth="1"/>
    <col min="13" max="13" width="17.6640625" style="9" customWidth="1"/>
    <col min="14" max="14" width="19.88671875" style="9" customWidth="1"/>
    <col min="15" max="15" width="17.6640625" style="16" bestFit="1" customWidth="1"/>
  </cols>
  <sheetData>
    <row r="1" spans="2:15" ht="15" thickBot="1" x14ac:dyDescent="0.35"/>
    <row r="2" spans="2:15" ht="15" thickBot="1" x14ac:dyDescent="0.35">
      <c r="B2" s="23" t="s">
        <v>0</v>
      </c>
      <c r="C2" s="17">
        <v>23792111567.197113</v>
      </c>
      <c r="D2" s="1"/>
      <c r="I2" s="12"/>
    </row>
    <row r="3" spans="2:15" ht="15" thickBot="1" x14ac:dyDescent="0.35">
      <c r="O3" s="10"/>
    </row>
    <row r="4" spans="2:15" ht="43.8" thickBot="1" x14ac:dyDescent="0.35">
      <c r="B4" s="23" t="s">
        <v>1</v>
      </c>
      <c r="C4" s="24" t="s">
        <v>2</v>
      </c>
      <c r="D4" s="24" t="s">
        <v>3</v>
      </c>
      <c r="E4" s="24" t="s">
        <v>4</v>
      </c>
      <c r="F4" s="25" t="s">
        <v>49</v>
      </c>
      <c r="G4" s="25" t="s">
        <v>50</v>
      </c>
      <c r="H4" s="25" t="s">
        <v>51</v>
      </c>
      <c r="I4" s="25" t="s">
        <v>52</v>
      </c>
      <c r="J4" s="25" t="s">
        <v>53</v>
      </c>
      <c r="K4" s="25" t="s">
        <v>54</v>
      </c>
      <c r="L4" s="26" t="s">
        <v>55</v>
      </c>
      <c r="M4" s="27" t="s">
        <v>56</v>
      </c>
      <c r="N4" s="41" t="s">
        <v>95</v>
      </c>
      <c r="O4" s="22" t="s">
        <v>57</v>
      </c>
    </row>
    <row r="5" spans="2:15" x14ac:dyDescent="0.3">
      <c r="B5" s="2">
        <v>3520</v>
      </c>
      <c r="C5" s="3" t="s">
        <v>5</v>
      </c>
      <c r="D5" s="4" t="s">
        <v>6</v>
      </c>
      <c r="E5" s="5">
        <v>4</v>
      </c>
      <c r="F5" s="11">
        <v>43318040.280000001</v>
      </c>
      <c r="G5" s="12">
        <v>41457392.130000003</v>
      </c>
      <c r="H5" s="12">
        <v>130723.09</v>
      </c>
      <c r="I5" s="12">
        <v>195200650.10419998</v>
      </c>
      <c r="J5" s="12">
        <f>+SUMIFS('BASE FEBRERO'!F:F,'BASE FEBRERO'!B:B,'LIQUIDACIÓN FEBRERO 2026'!E5)</f>
        <v>723304560.86000013</v>
      </c>
      <c r="K5" s="12">
        <f>+J5-SUM(F5:I5)</f>
        <v>443197755.25580013</v>
      </c>
      <c r="L5" s="13">
        <f t="shared" ref="L5:L32" si="0">+K5/SUM($K$5:$K$32)</f>
        <v>2.7414506357190654E-2</v>
      </c>
      <c r="M5" s="14">
        <f t="shared" ref="M5:M32" si="1">+L5*($C$2-SUM($F$33:$H$33))</f>
        <v>577830151.66842818</v>
      </c>
      <c r="N5" s="43">
        <v>-1806421.6408414422</v>
      </c>
      <c r="O5" s="21">
        <f t="shared" ref="O5:O32" si="2">+SUM(M5,F5:H5,N5:N5)</f>
        <v>660929885.5275867</v>
      </c>
    </row>
    <row r="6" spans="2:15" x14ac:dyDescent="0.3">
      <c r="B6" s="2">
        <v>1337</v>
      </c>
      <c r="C6" s="3" t="s">
        <v>9</v>
      </c>
      <c r="D6" s="4" t="s">
        <v>10</v>
      </c>
      <c r="E6" s="5">
        <v>7</v>
      </c>
      <c r="F6" s="11">
        <v>33178501.760000002</v>
      </c>
      <c r="G6" s="12">
        <v>18083290.07</v>
      </c>
      <c r="H6" s="12">
        <v>13457.81</v>
      </c>
      <c r="I6" s="12">
        <v>165994713.36629999</v>
      </c>
      <c r="J6" s="12">
        <f>+SUMIFS('BASE FEBRERO'!F:F,'BASE FEBRERO'!B:B,'LIQUIDACIÓN FEBRERO 2026'!E6)</f>
        <v>542623863.64999998</v>
      </c>
      <c r="K6" s="12">
        <f t="shared" ref="K6:K32" si="3">+J6-SUM(F6:I6)</f>
        <v>325353900.6437</v>
      </c>
      <c r="L6" s="13">
        <f t="shared" si="0"/>
        <v>2.0125139335115713E-2</v>
      </c>
      <c r="M6" s="14">
        <f t="shared" si="1"/>
        <v>424188280.57095295</v>
      </c>
      <c r="N6" s="43">
        <v>-1334541.4184394151</v>
      </c>
      <c r="O6" s="21">
        <f t="shared" si="2"/>
        <v>474128988.79251355</v>
      </c>
    </row>
    <row r="7" spans="2:15" x14ac:dyDescent="0.3">
      <c r="B7" s="2">
        <v>1327</v>
      </c>
      <c r="C7" s="3" t="s">
        <v>11</v>
      </c>
      <c r="D7" s="4" t="s">
        <v>12</v>
      </c>
      <c r="E7" s="5">
        <v>12</v>
      </c>
      <c r="F7" s="11">
        <v>94254797.140000001</v>
      </c>
      <c r="G7" s="12">
        <v>86511308.650000006</v>
      </c>
      <c r="H7" s="12">
        <v>154813.14000000001</v>
      </c>
      <c r="I7" s="12">
        <v>470091520.80084997</v>
      </c>
      <c r="J7" s="12">
        <f>+SUMIFS('BASE FEBRERO'!F:F,'BASE FEBRERO'!B:B,'LIQUIDACIÓN FEBRERO 2026'!E7)</f>
        <v>1529828482.5599999</v>
      </c>
      <c r="K7" s="12">
        <f t="shared" si="3"/>
        <v>878816042.82914996</v>
      </c>
      <c r="L7" s="13">
        <f t="shared" si="0"/>
        <v>5.4360176032560284E-2</v>
      </c>
      <c r="M7" s="14">
        <f t="shared" si="1"/>
        <v>1145778382.8880751</v>
      </c>
      <c r="N7" s="43">
        <v>-3612815.5297343386</v>
      </c>
      <c r="O7" s="21">
        <f t="shared" si="2"/>
        <v>1323086486.288341</v>
      </c>
    </row>
    <row r="8" spans="2:15" x14ac:dyDescent="0.3">
      <c r="B8" s="2">
        <v>1333</v>
      </c>
      <c r="C8" s="3" t="s">
        <v>13</v>
      </c>
      <c r="D8" s="4" t="s">
        <v>44</v>
      </c>
      <c r="E8" s="5">
        <v>25</v>
      </c>
      <c r="F8" s="11">
        <v>31040171.010000002</v>
      </c>
      <c r="G8" s="12">
        <v>18290203.890000001</v>
      </c>
      <c r="H8" s="12">
        <v>561.05999999999995</v>
      </c>
      <c r="I8" s="12">
        <v>164066035.71409997</v>
      </c>
      <c r="J8" s="12">
        <f>+SUMIFS('BASE FEBRERO'!F:F,'BASE FEBRERO'!B:B,'LIQUIDACIÓN FEBRERO 2026'!E8)</f>
        <v>578898623.96000004</v>
      </c>
      <c r="K8" s="12">
        <f t="shared" si="3"/>
        <v>365501652.28590006</v>
      </c>
      <c r="L8" s="13">
        <f t="shared" si="0"/>
        <v>2.2608524640140001E-2</v>
      </c>
      <c r="M8" s="14">
        <f t="shared" si="1"/>
        <v>476531915.31515276</v>
      </c>
      <c r="N8" s="43">
        <v>-1490888.5695037844</v>
      </c>
      <c r="O8" s="21">
        <f t="shared" si="2"/>
        <v>524371962.70564896</v>
      </c>
    </row>
    <row r="9" spans="2:15" x14ac:dyDescent="0.3">
      <c r="B9" s="2">
        <v>1336</v>
      </c>
      <c r="C9" s="3" t="s">
        <v>14</v>
      </c>
      <c r="D9" s="4" t="s">
        <v>15</v>
      </c>
      <c r="E9" s="5">
        <v>26</v>
      </c>
      <c r="F9" s="11">
        <v>57802150.659999996</v>
      </c>
      <c r="G9" s="12">
        <v>29412547.600000001</v>
      </c>
      <c r="H9" s="12">
        <v>39829.019999999997</v>
      </c>
      <c r="I9" s="12">
        <v>306647022.74634999</v>
      </c>
      <c r="J9" s="12">
        <f>+SUMIFS('BASE FEBRERO'!F:F,'BASE FEBRERO'!B:B,'LIQUIDACIÓN FEBRERO 2026'!E9)</f>
        <v>938326634.32000005</v>
      </c>
      <c r="K9" s="12">
        <f t="shared" si="3"/>
        <v>544425084.29365015</v>
      </c>
      <c r="L9" s="13">
        <f t="shared" si="0"/>
        <v>3.3676039098546412E-2</v>
      </c>
      <c r="M9" s="14">
        <f t="shared" si="1"/>
        <v>709807812.19870508</v>
      </c>
      <c r="N9" s="43">
        <v>-2243867.788121568</v>
      </c>
      <c r="O9" s="21">
        <f t="shared" si="2"/>
        <v>794818471.69058347</v>
      </c>
    </row>
    <row r="10" spans="2:15" x14ac:dyDescent="0.3">
      <c r="B10" s="2">
        <v>1345</v>
      </c>
      <c r="C10" s="3" t="s">
        <v>16</v>
      </c>
      <c r="D10" s="4" t="s">
        <v>6</v>
      </c>
      <c r="E10" s="5">
        <v>34</v>
      </c>
      <c r="F10" s="11">
        <v>87795361.099999994</v>
      </c>
      <c r="G10" s="12">
        <v>98795736.519999996</v>
      </c>
      <c r="H10" s="12">
        <v>48802.34</v>
      </c>
      <c r="I10" s="12">
        <v>488737149.43819994</v>
      </c>
      <c r="J10" s="12">
        <f>+SUMIFS('BASE FEBRERO'!F:F,'BASE FEBRERO'!B:B,'LIQUIDACIÓN FEBRERO 2026'!E10)</f>
        <v>1793694173.3599999</v>
      </c>
      <c r="K10" s="12">
        <f t="shared" si="3"/>
        <v>1118317123.9618001</v>
      </c>
      <c r="L10" s="13">
        <f t="shared" si="0"/>
        <v>6.9174790577427495E-2</v>
      </c>
      <c r="M10" s="14">
        <f t="shared" si="1"/>
        <v>1458033904.0284221</v>
      </c>
      <c r="N10" s="43">
        <v>-4556711.6439154325</v>
      </c>
      <c r="O10" s="21">
        <f t="shared" si="2"/>
        <v>1640117092.3445065</v>
      </c>
    </row>
    <row r="11" spans="2:15" x14ac:dyDescent="0.3">
      <c r="B11" s="2">
        <v>1350</v>
      </c>
      <c r="C11" s="3" t="s">
        <v>17</v>
      </c>
      <c r="D11" s="4" t="s">
        <v>18</v>
      </c>
      <c r="E11" s="5">
        <v>39</v>
      </c>
      <c r="F11" s="11">
        <v>91913308.400000006</v>
      </c>
      <c r="G11" s="12">
        <v>88750558.659999996</v>
      </c>
      <c r="H11" s="12">
        <v>76850.94</v>
      </c>
      <c r="I11" s="12">
        <v>537910932.24374998</v>
      </c>
      <c r="J11" s="12">
        <f>+SUMIFS('BASE FEBRERO'!F:F,'BASE FEBRERO'!B:B,'LIQUIDACIÓN FEBRERO 2026'!E11)</f>
        <v>1769140777.1200001</v>
      </c>
      <c r="K11" s="12">
        <f t="shared" si="3"/>
        <v>1050489126.8762501</v>
      </c>
      <c r="L11" s="13">
        <f t="shared" si="0"/>
        <v>6.4979211887675123E-2</v>
      </c>
      <c r="M11" s="14">
        <f t="shared" si="1"/>
        <v>1369601457.3868816</v>
      </c>
      <c r="N11" s="43">
        <v>-4309638.1904767491</v>
      </c>
      <c r="O11" s="21">
        <f t="shared" si="2"/>
        <v>1546032537.1964052</v>
      </c>
    </row>
    <row r="12" spans="2:15" x14ac:dyDescent="0.3">
      <c r="B12" s="2">
        <v>1338</v>
      </c>
      <c r="C12" s="3" t="s">
        <v>19</v>
      </c>
      <c r="D12" s="4" t="s">
        <v>20</v>
      </c>
      <c r="E12" s="5">
        <v>42</v>
      </c>
      <c r="F12" s="11">
        <v>55807370.009999998</v>
      </c>
      <c r="G12" s="12">
        <v>51716358.130000003</v>
      </c>
      <c r="H12" s="12">
        <v>34208.660000000003</v>
      </c>
      <c r="I12" s="12">
        <v>297209394.80050004</v>
      </c>
      <c r="J12" s="12">
        <f>+SUMIFS('BASE FEBRERO'!F:F,'BASE FEBRERO'!B:B,'LIQUIDACIÓN FEBRERO 2026'!E12)</f>
        <v>1119483279.3499999</v>
      </c>
      <c r="K12" s="12">
        <f t="shared" si="3"/>
        <v>714715947.7494998</v>
      </c>
      <c r="L12" s="13">
        <f t="shared" si="0"/>
        <v>4.42095761109065E-2</v>
      </c>
      <c r="M12" s="14">
        <f t="shared" si="1"/>
        <v>931828782.05142534</v>
      </c>
      <c r="N12" s="43">
        <v>-2906563.2284632614</v>
      </c>
      <c r="O12" s="21">
        <f t="shared" si="2"/>
        <v>1036480155.622962</v>
      </c>
    </row>
    <row r="13" spans="2:15" x14ac:dyDescent="0.3">
      <c r="B13" s="2">
        <v>1322</v>
      </c>
      <c r="C13" s="3" t="s">
        <v>21</v>
      </c>
      <c r="D13" s="4" t="s">
        <v>22</v>
      </c>
      <c r="E13" s="5">
        <v>44</v>
      </c>
      <c r="F13" s="11">
        <v>51290435.869999997</v>
      </c>
      <c r="G13" s="12">
        <v>46818893.460000001</v>
      </c>
      <c r="H13" s="12">
        <v>7852.29</v>
      </c>
      <c r="I13" s="12">
        <v>245345870.2006</v>
      </c>
      <c r="J13" s="12">
        <f>+SUMIFS('BASE FEBRERO'!F:F,'BASE FEBRERO'!B:B,'LIQUIDACIÓN FEBRERO 2026'!E13)</f>
        <v>908414548.42000008</v>
      </c>
      <c r="K13" s="12">
        <f t="shared" si="3"/>
        <v>564951496.59940004</v>
      </c>
      <c r="L13" s="13">
        <f t="shared" si="0"/>
        <v>3.4945723915252018E-2</v>
      </c>
      <c r="M13" s="14">
        <f t="shared" si="1"/>
        <v>736569635.32435358</v>
      </c>
      <c r="N13" s="43">
        <v>-2301381.9678472746</v>
      </c>
      <c r="O13" s="21">
        <f t="shared" si="2"/>
        <v>832385434.97650635</v>
      </c>
    </row>
    <row r="14" spans="2:15" x14ac:dyDescent="0.3">
      <c r="B14" s="2">
        <v>1349</v>
      </c>
      <c r="C14" s="3" t="s">
        <v>23</v>
      </c>
      <c r="D14" s="4" t="s">
        <v>24</v>
      </c>
      <c r="E14" s="5">
        <v>47</v>
      </c>
      <c r="F14" s="11">
        <v>37478245.899999999</v>
      </c>
      <c r="G14" s="12">
        <v>25396973.699999999</v>
      </c>
      <c r="H14" s="12">
        <v>81308.639999999999</v>
      </c>
      <c r="I14" s="12">
        <v>161774192.88354999</v>
      </c>
      <c r="J14" s="12">
        <f>+SUMIFS('BASE FEBRERO'!F:F,'BASE FEBRERO'!B:B,'LIQUIDACIÓN FEBRERO 2026'!E14)</f>
        <v>545299724.88</v>
      </c>
      <c r="K14" s="12">
        <f t="shared" si="3"/>
        <v>320569003.75645</v>
      </c>
      <c r="L14" s="13">
        <f t="shared" si="0"/>
        <v>1.9829164040614716E-2</v>
      </c>
      <c r="M14" s="14">
        <f t="shared" si="1"/>
        <v>417949851.65002656</v>
      </c>
      <c r="N14" s="43">
        <v>-1314253.2236350183</v>
      </c>
      <c r="O14" s="21">
        <f t="shared" si="2"/>
        <v>479592126.66639149</v>
      </c>
    </row>
    <row r="15" spans="2:15" x14ac:dyDescent="0.3">
      <c r="B15" s="2">
        <v>1323</v>
      </c>
      <c r="C15" s="3" t="s">
        <v>7</v>
      </c>
      <c r="D15" s="4" t="s">
        <v>8</v>
      </c>
      <c r="E15" s="5">
        <v>50</v>
      </c>
      <c r="F15" s="11">
        <v>58726074.75</v>
      </c>
      <c r="G15" s="12">
        <v>30864162.739999998</v>
      </c>
      <c r="H15" s="12">
        <v>8975.86</v>
      </c>
      <c r="I15" s="12">
        <v>270640285.72750002</v>
      </c>
      <c r="J15" s="12">
        <f>+SUMIFS('BASE FEBRERO'!F:F,'BASE FEBRERO'!B:B,'LIQUIDACIÓN FEBRERO 2026'!E15)</f>
        <v>935567260.14999998</v>
      </c>
      <c r="K15" s="12">
        <f t="shared" si="3"/>
        <v>575327761.07249999</v>
      </c>
      <c r="L15" s="13">
        <f t="shared" si="0"/>
        <v>3.5587559675899112E-2</v>
      </c>
      <c r="M15" s="14">
        <f t="shared" si="1"/>
        <v>750097949.49819803</v>
      </c>
      <c r="N15" s="43">
        <v>-2351378.5175875495</v>
      </c>
      <c r="O15" s="21">
        <f t="shared" si="2"/>
        <v>837345784.33061051</v>
      </c>
    </row>
    <row r="16" spans="2:15" x14ac:dyDescent="0.3">
      <c r="B16" s="2">
        <v>1341</v>
      </c>
      <c r="C16" s="3" t="s">
        <v>25</v>
      </c>
      <c r="D16" s="4" t="s">
        <v>26</v>
      </c>
      <c r="E16" s="5">
        <v>61</v>
      </c>
      <c r="F16" s="11">
        <v>15406879.279999999</v>
      </c>
      <c r="G16" s="12">
        <v>18803017.870000001</v>
      </c>
      <c r="H16" s="12">
        <v>33661.72</v>
      </c>
      <c r="I16" s="12">
        <v>73714746.038049996</v>
      </c>
      <c r="J16" s="12">
        <f>+SUMIFS('BASE FEBRERO'!F:F,'BASE FEBRERO'!B:B,'LIQUIDACIÓN FEBRERO 2026'!E16)</f>
        <v>251204287.28</v>
      </c>
      <c r="K16" s="12">
        <f t="shared" si="3"/>
        <v>143245982.37195</v>
      </c>
      <c r="L16" s="13">
        <f t="shared" si="0"/>
        <v>8.8606448200787696E-3</v>
      </c>
      <c r="M16" s="14">
        <f t="shared" si="1"/>
        <v>186760530.1206986</v>
      </c>
      <c r="N16" s="43">
        <v>-587803.0556378219</v>
      </c>
      <c r="O16" s="21">
        <f t="shared" si="2"/>
        <v>220416285.93506077</v>
      </c>
    </row>
    <row r="17" spans="2:15" x14ac:dyDescent="0.3">
      <c r="B17" s="2">
        <v>1342</v>
      </c>
      <c r="C17" s="3" t="s">
        <v>25</v>
      </c>
      <c r="D17" s="4" t="s">
        <v>26</v>
      </c>
      <c r="E17" s="5">
        <v>62</v>
      </c>
      <c r="F17" s="11">
        <v>15436962.630000001</v>
      </c>
      <c r="G17" s="12">
        <v>29943782.280000001</v>
      </c>
      <c r="H17" s="12">
        <v>43197.55</v>
      </c>
      <c r="I17" s="12">
        <v>74176781.555499986</v>
      </c>
      <c r="J17" s="12">
        <f>+SUMIFS('BASE FEBRERO'!F:F,'BASE FEBRERO'!B:B,'LIQUIDACIÓN FEBRERO 2026'!E17)</f>
        <v>266679595.17000002</v>
      </c>
      <c r="K17" s="12">
        <f t="shared" si="3"/>
        <v>147078871.15450004</v>
      </c>
      <c r="L17" s="13">
        <f t="shared" si="0"/>
        <v>9.0977325594671955E-3</v>
      </c>
      <c r="M17" s="14">
        <f t="shared" si="1"/>
        <v>191757754.67855045</v>
      </c>
      <c r="N17" s="43">
        <v>-602969.6592014397</v>
      </c>
      <c r="O17" s="21">
        <f t="shared" si="2"/>
        <v>236578727.47934902</v>
      </c>
    </row>
    <row r="18" spans="2:15" x14ac:dyDescent="0.3">
      <c r="B18" s="2">
        <v>1347</v>
      </c>
      <c r="C18" s="3" t="s">
        <v>27</v>
      </c>
      <c r="D18" s="4" t="s">
        <v>28</v>
      </c>
      <c r="E18" s="5">
        <v>64</v>
      </c>
      <c r="F18" s="11">
        <v>61978694.829999998</v>
      </c>
      <c r="G18" s="12">
        <v>41407405.509999998</v>
      </c>
      <c r="H18" s="12">
        <v>15144.24</v>
      </c>
      <c r="I18" s="12">
        <v>354338000.90259999</v>
      </c>
      <c r="J18" s="12">
        <f>+SUMIFS('BASE FEBRERO'!F:F,'BASE FEBRERO'!B:B,'LIQUIDACIÓN FEBRERO 2026'!E18)</f>
        <v>1159046170.8</v>
      </c>
      <c r="K18" s="12">
        <f t="shared" si="3"/>
        <v>701306925.31739998</v>
      </c>
      <c r="L18" s="13">
        <f t="shared" si="0"/>
        <v>4.3380145622260759E-2</v>
      </c>
      <c r="M18" s="14">
        <f t="shared" si="1"/>
        <v>914346433.88115168</v>
      </c>
      <c r="N18" s="43">
        <v>-2875342.2478168393</v>
      </c>
      <c r="O18" s="21">
        <f t="shared" si="2"/>
        <v>1014872336.2133349</v>
      </c>
    </row>
    <row r="19" spans="2:15" x14ac:dyDescent="0.3">
      <c r="B19" s="2">
        <v>1331</v>
      </c>
      <c r="C19" s="3" t="s">
        <v>29</v>
      </c>
      <c r="D19" s="4" t="s">
        <v>30</v>
      </c>
      <c r="E19" s="5">
        <v>65</v>
      </c>
      <c r="F19" s="11">
        <v>56684795.369999997</v>
      </c>
      <c r="G19" s="12">
        <v>47735652.619999997</v>
      </c>
      <c r="H19" s="12">
        <v>62272.1</v>
      </c>
      <c r="I19" s="12">
        <v>296046057.8283</v>
      </c>
      <c r="J19" s="12">
        <f>+SUMIFS('BASE FEBRERO'!F:F,'BASE FEBRERO'!B:B,'LIQUIDACIÓN FEBRERO 2026'!E19)</f>
        <v>1072480584.46</v>
      </c>
      <c r="K19" s="12">
        <f t="shared" si="3"/>
        <v>671951806.54170012</v>
      </c>
      <c r="L19" s="13">
        <f t="shared" si="0"/>
        <v>4.156435102323796E-2</v>
      </c>
      <c r="M19" s="14">
        <f t="shared" si="1"/>
        <v>876073964.0113138</v>
      </c>
      <c r="N19" s="43">
        <v>-2738830.9278867426</v>
      </c>
      <c r="O19" s="21">
        <f t="shared" si="2"/>
        <v>977817853.1734271</v>
      </c>
    </row>
    <row r="20" spans="2:15" x14ac:dyDescent="0.3">
      <c r="B20" s="2">
        <v>1346</v>
      </c>
      <c r="C20" s="3" t="s">
        <v>31</v>
      </c>
      <c r="D20" s="4" t="s">
        <v>32</v>
      </c>
      <c r="E20" s="5">
        <v>68</v>
      </c>
      <c r="F20" s="11">
        <v>93408720.840000004</v>
      </c>
      <c r="G20" s="12">
        <v>77888438.5</v>
      </c>
      <c r="H20" s="12">
        <v>171083.85</v>
      </c>
      <c r="I20" s="12">
        <v>422474755.68219995</v>
      </c>
      <c r="J20" s="12">
        <f>+SUMIFS('BASE FEBRERO'!F:F,'BASE FEBRERO'!B:B,'LIQUIDACIÓN FEBRERO 2026'!E20)</f>
        <v>1451545529.6900001</v>
      </c>
      <c r="K20" s="12">
        <f t="shared" si="3"/>
        <v>857602530.81780005</v>
      </c>
      <c r="L20" s="13">
        <f t="shared" si="0"/>
        <v>5.3047989874131223E-2</v>
      </c>
      <c r="M20" s="14">
        <f t="shared" si="1"/>
        <v>1118120736.3463786</v>
      </c>
      <c r="N20" s="43">
        <v>-3512123.8389187604</v>
      </c>
      <c r="O20" s="21">
        <f t="shared" si="2"/>
        <v>1286076855.6974597</v>
      </c>
    </row>
    <row r="21" spans="2:15" x14ac:dyDescent="0.3">
      <c r="B21" s="2">
        <v>1332</v>
      </c>
      <c r="C21" s="3" t="s">
        <v>33</v>
      </c>
      <c r="D21" s="4" t="s">
        <v>34</v>
      </c>
      <c r="E21" s="5">
        <v>76</v>
      </c>
      <c r="F21" s="11">
        <v>54130879.710000001</v>
      </c>
      <c r="G21" s="12">
        <v>38392583.289999999</v>
      </c>
      <c r="H21" s="12">
        <v>5608.05</v>
      </c>
      <c r="I21" s="12">
        <v>260278421.2067</v>
      </c>
      <c r="J21" s="12">
        <f>+SUMIFS('BASE FEBRERO'!F:F,'BASE FEBRERO'!B:B,'LIQUIDACIÓN FEBRERO 2026'!E21)</f>
        <v>871251274.33999991</v>
      </c>
      <c r="K21" s="12">
        <f t="shared" si="3"/>
        <v>518443782.08329993</v>
      </c>
      <c r="L21" s="13">
        <f t="shared" si="0"/>
        <v>3.206893579947253E-2</v>
      </c>
      <c r="M21" s="14">
        <f t="shared" si="1"/>
        <v>675934040.00848961</v>
      </c>
      <c r="N21" s="43">
        <v>-2124987.7714348519</v>
      </c>
      <c r="O21" s="21">
        <f t="shared" si="2"/>
        <v>766338123.28705466</v>
      </c>
    </row>
    <row r="22" spans="2:15" x14ac:dyDescent="0.3">
      <c r="B22" s="2">
        <v>1334</v>
      </c>
      <c r="C22" s="3" t="s">
        <v>13</v>
      </c>
      <c r="D22" s="4" t="s">
        <v>44</v>
      </c>
      <c r="E22" s="5">
        <v>84</v>
      </c>
      <c r="F22" s="11">
        <v>37651998.030000001</v>
      </c>
      <c r="G22" s="12">
        <v>24903407.59</v>
      </c>
      <c r="H22" s="12">
        <v>11220.09</v>
      </c>
      <c r="I22" s="12">
        <v>177992988.97314999</v>
      </c>
      <c r="J22" s="12">
        <f>+SUMIFS('BASE FEBRERO'!F:F,'BASE FEBRERO'!B:B,'LIQUIDACIÓN FEBRERO 2026'!E22)</f>
        <v>622230044.51999986</v>
      </c>
      <c r="K22" s="12">
        <f t="shared" si="3"/>
        <v>381670429.83684987</v>
      </c>
      <c r="L22" s="13">
        <f t="shared" si="0"/>
        <v>2.3608662952444133E-2</v>
      </c>
      <c r="M22" s="14">
        <f t="shared" si="1"/>
        <v>497612363.20498025</v>
      </c>
      <c r="N22" s="43">
        <v>-1559320.5388524015</v>
      </c>
      <c r="O22" s="21">
        <f t="shared" si="2"/>
        <v>558619668.37612784</v>
      </c>
    </row>
    <row r="23" spans="2:15" x14ac:dyDescent="0.3">
      <c r="B23" s="2">
        <v>1344</v>
      </c>
      <c r="C23" s="3" t="s">
        <v>35</v>
      </c>
      <c r="D23" s="4" t="s">
        <v>36</v>
      </c>
      <c r="E23" s="5">
        <v>99</v>
      </c>
      <c r="F23" s="11">
        <v>23659968.609999999</v>
      </c>
      <c r="G23" s="12">
        <v>11824619.01</v>
      </c>
      <c r="H23" s="12">
        <v>6170.2</v>
      </c>
      <c r="I23" s="12">
        <v>163874887.15650001</v>
      </c>
      <c r="J23" s="12">
        <f>+SUMIFS('BASE FEBRERO'!F:F,'BASE FEBRERO'!B:B,'LIQUIDACIÓN FEBRERO 2026'!E23)</f>
        <v>537520829.71000004</v>
      </c>
      <c r="K23" s="12">
        <f t="shared" si="3"/>
        <v>338155184.7335</v>
      </c>
      <c r="L23" s="13">
        <f t="shared" si="0"/>
        <v>2.0916977470346054E-2</v>
      </c>
      <c r="M23" s="14">
        <f t="shared" si="1"/>
        <v>440878274.68631232</v>
      </c>
      <c r="N23" s="43">
        <v>-1383833.9623474791</v>
      </c>
      <c r="O23" s="21">
        <f t="shared" si="2"/>
        <v>474985198.5439648</v>
      </c>
    </row>
    <row r="24" spans="2:15" x14ac:dyDescent="0.3">
      <c r="B24" s="2">
        <v>1321</v>
      </c>
      <c r="C24" s="3" t="s">
        <v>37</v>
      </c>
      <c r="D24" s="4" t="s">
        <v>38</v>
      </c>
      <c r="E24" s="5">
        <v>102</v>
      </c>
      <c r="F24" s="11">
        <v>39450491.850000001</v>
      </c>
      <c r="G24" s="12">
        <v>36790583.600000001</v>
      </c>
      <c r="H24" s="12">
        <v>75160.160000000003</v>
      </c>
      <c r="I24" s="12">
        <v>195118459.75114998</v>
      </c>
      <c r="J24" s="12">
        <f>+SUMIFS('BASE FEBRERO'!F:F,'BASE FEBRERO'!B:B,'LIQUIDACIÓN FEBRERO 2026'!E24)</f>
        <v>616767644.48000002</v>
      </c>
      <c r="K24" s="12">
        <f t="shared" si="3"/>
        <v>345332949.11885005</v>
      </c>
      <c r="L24" s="13">
        <f t="shared" si="0"/>
        <v>2.1360966333193572E-2</v>
      </c>
      <c r="M24" s="14">
        <f t="shared" si="1"/>
        <v>450236464.42044854</v>
      </c>
      <c r="N24" s="43">
        <v>-1423529.0496848777</v>
      </c>
      <c r="O24" s="21">
        <f t="shared" si="2"/>
        <v>525129170.98076373</v>
      </c>
    </row>
    <row r="25" spans="2:15" x14ac:dyDescent="0.3">
      <c r="B25" s="2">
        <v>1343</v>
      </c>
      <c r="C25" s="3" t="s">
        <v>35</v>
      </c>
      <c r="D25" s="4" t="s">
        <v>36</v>
      </c>
      <c r="E25" s="5">
        <v>106</v>
      </c>
      <c r="F25" s="11">
        <v>64066607.439999998</v>
      </c>
      <c r="G25" s="12">
        <v>36832239.539999999</v>
      </c>
      <c r="H25" s="12">
        <v>6731.62</v>
      </c>
      <c r="I25" s="12">
        <v>375466678.91850001</v>
      </c>
      <c r="J25" s="12">
        <f>+SUMIFS('BASE FEBRERO'!F:F,'BASE FEBRERO'!B:B,'LIQUIDACIÓN FEBRERO 2026'!E25)</f>
        <v>1303498304.79</v>
      </c>
      <c r="K25" s="12">
        <f t="shared" si="3"/>
        <v>827126047.27149999</v>
      </c>
      <c r="L25" s="13">
        <f t="shared" si="0"/>
        <v>5.1162831968846627E-2</v>
      </c>
      <c r="M25" s="14">
        <f t="shared" si="1"/>
        <v>1078386259.127028</v>
      </c>
      <c r="N25" s="43">
        <v>-3375420.2672905996</v>
      </c>
      <c r="O25" s="21">
        <f t="shared" si="2"/>
        <v>1175916417.4597373</v>
      </c>
    </row>
    <row r="26" spans="2:15" x14ac:dyDescent="0.3">
      <c r="B26" s="2">
        <v>1325</v>
      </c>
      <c r="C26" s="3" t="s">
        <v>7</v>
      </c>
      <c r="D26" s="4" t="s">
        <v>8</v>
      </c>
      <c r="E26" s="5">
        <v>107</v>
      </c>
      <c r="F26" s="11">
        <v>48771282.990000002</v>
      </c>
      <c r="G26" s="12">
        <v>41033688.5</v>
      </c>
      <c r="H26" s="12">
        <v>5607.33</v>
      </c>
      <c r="I26" s="12">
        <v>261021483.4513</v>
      </c>
      <c r="J26" s="12">
        <f>+SUMIFS('BASE FEBRERO'!F:F,'BASE FEBRERO'!B:B,'LIQUIDACIÓN FEBRERO 2026'!E26)</f>
        <v>933966359.02999997</v>
      </c>
      <c r="K26" s="12">
        <f t="shared" si="3"/>
        <v>583134296.75869989</v>
      </c>
      <c r="L26" s="13">
        <f t="shared" si="0"/>
        <v>3.6070441909978664E-2</v>
      </c>
      <c r="M26" s="14">
        <f t="shared" si="1"/>
        <v>760275915.53270185</v>
      </c>
      <c r="N26" s="43">
        <v>-2378343.1526956828</v>
      </c>
      <c r="O26" s="21">
        <f t="shared" si="2"/>
        <v>847708151.20000625</v>
      </c>
    </row>
    <row r="27" spans="2:15" x14ac:dyDescent="0.3">
      <c r="B27" s="2">
        <v>1339</v>
      </c>
      <c r="C27" s="3" t="s">
        <v>39</v>
      </c>
      <c r="D27" s="4" t="s">
        <v>40</v>
      </c>
      <c r="E27" s="5">
        <v>108</v>
      </c>
      <c r="F27" s="11">
        <v>42147157.479999997</v>
      </c>
      <c r="G27" s="12">
        <v>33104651.07</v>
      </c>
      <c r="H27" s="12">
        <v>10093.99</v>
      </c>
      <c r="I27" s="12">
        <v>222431529.21275002</v>
      </c>
      <c r="J27" s="12">
        <f>+SUMIFS('BASE FEBRERO'!F:F,'BASE FEBRERO'!B:B,'LIQUIDACIÓN FEBRERO 2026'!E27)</f>
        <v>810716053.67000008</v>
      </c>
      <c r="K27" s="12">
        <f t="shared" si="3"/>
        <v>513022621.91725004</v>
      </c>
      <c r="L27" s="13">
        <f t="shared" si="0"/>
        <v>3.1733603708835594E-2</v>
      </c>
      <c r="M27" s="14">
        <f t="shared" si="1"/>
        <v>668866066.93367219</v>
      </c>
      <c r="N27" s="43">
        <v>-2089710.0498386631</v>
      </c>
      <c r="O27" s="21">
        <f t="shared" si="2"/>
        <v>742038259.42383361</v>
      </c>
    </row>
    <row r="28" spans="2:15" x14ac:dyDescent="0.3">
      <c r="B28" s="2">
        <v>1340</v>
      </c>
      <c r="C28" s="6" t="s">
        <v>41</v>
      </c>
      <c r="D28" s="7" t="s">
        <v>42</v>
      </c>
      <c r="E28" s="8">
        <v>109</v>
      </c>
      <c r="F28" s="11">
        <v>41358630.350000001</v>
      </c>
      <c r="G28" s="12">
        <v>28864917.84</v>
      </c>
      <c r="H28" s="12">
        <v>57196.14</v>
      </c>
      <c r="I28" s="12">
        <v>253682039.90349999</v>
      </c>
      <c r="J28" s="12">
        <f>+SUMIFS('BASE FEBRERO'!F:F,'BASE FEBRERO'!B:B,'LIQUIDACIÓN FEBRERO 2026'!E28)</f>
        <v>852145056.46000004</v>
      </c>
      <c r="K28" s="12">
        <f t="shared" si="3"/>
        <v>528182272.22650003</v>
      </c>
      <c r="L28" s="13">
        <f t="shared" si="0"/>
        <v>3.2671321296181798E-2</v>
      </c>
      <c r="M28" s="14">
        <f t="shared" si="1"/>
        <v>688630839.9578011</v>
      </c>
      <c r="N28" s="43">
        <v>-2160634.0706415176</v>
      </c>
      <c r="O28" s="21">
        <f t="shared" si="2"/>
        <v>756750950.21715963</v>
      </c>
    </row>
    <row r="29" spans="2:15" x14ac:dyDescent="0.3">
      <c r="B29" s="2">
        <v>1328</v>
      </c>
      <c r="C29" s="3" t="s">
        <v>43</v>
      </c>
      <c r="D29" s="4" t="s">
        <v>44</v>
      </c>
      <c r="E29" s="5">
        <v>115</v>
      </c>
      <c r="F29" s="11">
        <v>42742663.189999998</v>
      </c>
      <c r="G29" s="12">
        <v>35012828.75</v>
      </c>
      <c r="H29" s="12">
        <v>5610.23</v>
      </c>
      <c r="I29" s="12">
        <v>206442760.71900001</v>
      </c>
      <c r="J29" s="12">
        <f>+SUMIFS('BASE FEBRERO'!F:F,'BASE FEBRERO'!B:B,'LIQUIDACIÓN FEBRERO 2026'!E29)</f>
        <v>701742979.13</v>
      </c>
      <c r="K29" s="12">
        <f t="shared" si="3"/>
        <v>417539116.241</v>
      </c>
      <c r="L29" s="13">
        <f t="shared" si="0"/>
        <v>2.582736176079687E-2</v>
      </c>
      <c r="M29" s="14">
        <f t="shared" si="1"/>
        <v>544377059.68476033</v>
      </c>
      <c r="N29" s="43">
        <v>-1710220.3101151674</v>
      </c>
      <c r="O29" s="21">
        <f t="shared" si="2"/>
        <v>620427941.54464519</v>
      </c>
    </row>
    <row r="30" spans="2:15" x14ac:dyDescent="0.3">
      <c r="B30" s="2">
        <v>1348</v>
      </c>
      <c r="C30" s="3" t="s">
        <v>45</v>
      </c>
      <c r="D30" s="4" t="s">
        <v>46</v>
      </c>
      <c r="E30" s="5">
        <v>118</v>
      </c>
      <c r="F30" s="11">
        <v>58837405.020000003</v>
      </c>
      <c r="G30" s="12">
        <v>36575817.609999999</v>
      </c>
      <c r="H30" s="12">
        <v>40952.230000000003</v>
      </c>
      <c r="I30" s="12">
        <v>267562554.06789997</v>
      </c>
      <c r="J30" s="12">
        <f>+SUMIFS('BASE FEBRERO'!F:F,'BASE FEBRERO'!B:B,'LIQUIDACIÓN FEBRERO 2026'!E30)</f>
        <v>902954886.6500001</v>
      </c>
      <c r="K30" s="12">
        <f t="shared" si="3"/>
        <v>539938157.72210014</v>
      </c>
      <c r="L30" s="13">
        <f t="shared" si="0"/>
        <v>3.3398495100271854E-2</v>
      </c>
      <c r="M30" s="14">
        <f t="shared" si="1"/>
        <v>703957869.52499413</v>
      </c>
      <c r="N30" s="43">
        <v>-2211784.8702799515</v>
      </c>
      <c r="O30" s="21">
        <f t="shared" si="2"/>
        <v>797200259.51471424</v>
      </c>
    </row>
    <row r="31" spans="2:15" x14ac:dyDescent="0.3">
      <c r="B31" s="2">
        <v>1335</v>
      </c>
      <c r="C31" s="3" t="s">
        <v>47</v>
      </c>
      <c r="D31" s="4" t="s">
        <v>48</v>
      </c>
      <c r="E31" s="5">
        <v>132</v>
      </c>
      <c r="F31" s="11">
        <v>105741539.93000001</v>
      </c>
      <c r="G31" s="12">
        <v>61310336.310000002</v>
      </c>
      <c r="H31" s="12">
        <v>84707.21</v>
      </c>
      <c r="I31" s="12">
        <v>488921353.92164999</v>
      </c>
      <c r="J31" s="12">
        <f>+SUMIFS('BASE FEBRERO'!F:F,'BASE FEBRERO'!B:B,'LIQUIDACIÓN FEBRERO 2026'!E31)</f>
        <v>1586780788.75</v>
      </c>
      <c r="K31" s="12">
        <f t="shared" si="3"/>
        <v>930722851.37835002</v>
      </c>
      <c r="L31" s="13">
        <f t="shared" si="0"/>
        <v>5.7570931312970523E-2</v>
      </c>
      <c r="M31" s="14">
        <f t="shared" si="1"/>
        <v>1213453182.0063541</v>
      </c>
      <c r="N31" s="43">
        <v>-3822882.7345027025</v>
      </c>
      <c r="O31" s="21">
        <f t="shared" si="2"/>
        <v>1376766882.7218513</v>
      </c>
    </row>
    <row r="32" spans="2:15" ht="15" thickBot="1" x14ac:dyDescent="0.35">
      <c r="B32" s="2">
        <v>1329</v>
      </c>
      <c r="C32" s="3" t="s">
        <v>29</v>
      </c>
      <c r="D32" s="4" t="s">
        <v>30</v>
      </c>
      <c r="E32" s="5">
        <v>151</v>
      </c>
      <c r="F32" s="11">
        <v>74990245.819999993</v>
      </c>
      <c r="G32" s="12">
        <v>57602165.079999998</v>
      </c>
      <c r="H32" s="12">
        <v>154219.14000000001</v>
      </c>
      <c r="I32" s="12">
        <v>376770838.90290004</v>
      </c>
      <c r="J32" s="12">
        <f>+SUMIFS('BASE FEBRERO'!F:F,'BASE FEBRERO'!B:B,'LIQUIDACIÓN FEBRERO 2026'!E32)</f>
        <v>1329940267.47</v>
      </c>
      <c r="K32" s="12">
        <f t="shared" si="3"/>
        <v>820422798.52709997</v>
      </c>
      <c r="L32" s="13">
        <f t="shared" si="0"/>
        <v>5.0748194816158158E-2</v>
      </c>
      <c r="M32" s="14">
        <f t="shared" si="1"/>
        <v>1069646731.0208615</v>
      </c>
      <c r="N32" s="43">
        <v>-3349680.9488721048</v>
      </c>
      <c r="O32" s="21">
        <f t="shared" si="2"/>
        <v>1199043680.1119895</v>
      </c>
    </row>
    <row r="33" spans="2:15" ht="15" thickBot="1" x14ac:dyDescent="0.35">
      <c r="B33" s="45" t="s">
        <v>58</v>
      </c>
      <c r="C33" s="46"/>
      <c r="D33" s="46"/>
      <c r="E33" s="47"/>
      <c r="F33" s="18">
        <f t="shared" ref="F33:O33" si="4">+SUM(F5:F32)</f>
        <v>1519069380.25</v>
      </c>
      <c r="G33" s="18">
        <f t="shared" si="4"/>
        <v>1194123560.5199997</v>
      </c>
      <c r="H33" s="18">
        <f t="shared" si="4"/>
        <v>1386018.6999999997</v>
      </c>
      <c r="I33" s="18">
        <f t="shared" si="4"/>
        <v>7773932106.2175493</v>
      </c>
      <c r="J33" s="18">
        <f t="shared" si="4"/>
        <v>26655052585.030003</v>
      </c>
      <c r="K33" s="18">
        <f t="shared" si="4"/>
        <v>16166541519.342445</v>
      </c>
      <c r="L33" s="19">
        <f t="shared" si="4"/>
        <v>1.0000000000000004</v>
      </c>
      <c r="M33" s="18">
        <f t="shared" si="4"/>
        <v>21077532607.727119</v>
      </c>
      <c r="N33" s="44">
        <f t="shared" si="4"/>
        <v>-66135879.174583435</v>
      </c>
      <c r="O33" s="20">
        <f t="shared" si="4"/>
        <v>23725975688.022526</v>
      </c>
    </row>
    <row r="34" spans="2:15" x14ac:dyDescent="0.3">
      <c r="F34" s="12"/>
      <c r="G34" s="12"/>
      <c r="H34" s="12"/>
      <c r="I34" s="12"/>
      <c r="J34" s="12"/>
      <c r="K34" s="12"/>
      <c r="L34" s="15"/>
      <c r="M34" s="12"/>
      <c r="N34" s="12"/>
    </row>
    <row r="35" spans="2:15" x14ac:dyDescent="0.3">
      <c r="F35" s="12"/>
      <c r="G35" s="12"/>
      <c r="H35" s="12"/>
      <c r="I35" s="12"/>
      <c r="J35" s="12"/>
      <c r="K35" s="12"/>
      <c r="L35" s="15"/>
      <c r="M35" s="12"/>
      <c r="N35" s="12"/>
    </row>
  </sheetData>
  <mergeCells count="1">
    <mergeCell ref="B33:E33"/>
  </mergeCells>
  <pageMargins left="0.7" right="0.7" top="0.75" bottom="0.75" header="0.3" footer="0.3"/>
  <ignoredErrors>
    <ignoredError sqref="K5 K6:K7 K23:K32 O6:O7 K8:K22 O8:O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BASE FEBRERO</vt:lpstr>
      <vt:lpstr>APERTURA POR TTR</vt:lpstr>
      <vt:lpstr>TTR</vt:lpstr>
      <vt:lpstr>LIQUIDACIÓN FEBRERO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Martin Perez Krantzer</dc:creator>
  <cp:lastModifiedBy>Antonio Martin Perez Krantzer</cp:lastModifiedBy>
  <dcterms:created xsi:type="dcterms:W3CDTF">2025-08-07T21:57:46Z</dcterms:created>
  <dcterms:modified xsi:type="dcterms:W3CDTF">2026-04-16T17:23:31Z</dcterms:modified>
</cp:coreProperties>
</file>