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13_ncr:1_{48F88BB4-D2A6-41CC-BE06-5FEC1C6A799B}" xr6:coauthVersionLast="47" xr6:coauthVersionMax="47" xr10:uidLastSave="{00000000-0000-0000-0000-000000000000}"/>
  <bookViews>
    <workbookView xWindow="-108" yWindow="-108" windowWidth="23256" windowHeight="12456" activeTab="3" xr2:uid="{317F500E-8591-4B76-9D12-C4FFDFDB72BE}"/>
  </bookViews>
  <sheets>
    <sheet name="BASE MARZO" sheetId="2" r:id="rId1"/>
    <sheet name="APERTURA POR TTR" sheetId="4" r:id="rId2"/>
    <sheet name="TTR" sheetId="3" r:id="rId3"/>
    <sheet name="LIQUIDACIÓN MARZO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N33" i="1" l="1"/>
  <c r="J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O5" i="1" s="1"/>
  <c r="L6" i="1"/>
  <c r="M6" i="1" s="1"/>
  <c r="O6" i="1" s="1"/>
  <c r="K33" i="1"/>
  <c r="L13" i="1"/>
  <c r="M13" i="1" s="1"/>
  <c r="O13" i="1" s="1"/>
  <c r="L12" i="1"/>
  <c r="M12" i="1" s="1"/>
  <c r="O12" i="1" s="1"/>
  <c r="L7" i="1"/>
  <c r="M7" i="1" s="1"/>
  <c r="O7" i="1" s="1"/>
  <c r="L18" i="1"/>
  <c r="M18" i="1" s="1"/>
  <c r="O18" i="1" s="1"/>
  <c r="L17" i="1"/>
  <c r="M17" i="1" s="1"/>
  <c r="O17" i="1" s="1"/>
  <c r="L26" i="1"/>
  <c r="M26" i="1" s="1"/>
  <c r="O26" i="1" s="1"/>
  <c r="L31" i="1"/>
  <c r="M31" i="1" s="1"/>
  <c r="O31" i="1" s="1"/>
  <c r="L15" i="1"/>
  <c r="M15" i="1" s="1"/>
  <c r="O15" i="1" s="1"/>
  <c r="L11" i="1"/>
  <c r="M11" i="1" s="1"/>
  <c r="O11" i="1" s="1"/>
  <c r="L25" i="1"/>
  <c r="M25" i="1" s="1"/>
  <c r="O25" i="1" s="1"/>
  <c r="L10" i="1"/>
  <c r="M10" i="1" s="1"/>
  <c r="O10" i="1" s="1"/>
  <c r="L24" i="1"/>
  <c r="M24" i="1" s="1"/>
  <c r="O24" i="1" s="1"/>
  <c r="L9" i="1"/>
  <c r="M9" i="1" s="1"/>
  <c r="O9" i="1" s="1"/>
  <c r="L23" i="1"/>
  <c r="M23" i="1" s="1"/>
  <c r="O23" i="1" s="1"/>
  <c r="L8" i="1"/>
  <c r="M8" i="1" s="1"/>
  <c r="O8" i="1" s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L32" i="1"/>
  <c r="M32" i="1" s="1"/>
  <c r="O32" i="1" s="1"/>
  <c r="L16" i="1"/>
  <c r="M16" i="1" s="1"/>
  <c r="O16" i="1" s="1"/>
  <c r="L30" i="1"/>
  <c r="M30" i="1" s="1"/>
  <c r="O30" i="1" s="1"/>
  <c r="L29" i="1"/>
  <c r="M29" i="1" s="1"/>
  <c r="O29" i="1" s="1"/>
  <c r="L14" i="1"/>
  <c r="M14" i="1" s="1"/>
  <c r="O14" i="1" s="1"/>
  <c r="L28" i="1"/>
  <c r="M28" i="1" s="1"/>
  <c r="O28" i="1" s="1"/>
  <c r="L27" i="1"/>
  <c r="M27" i="1" s="1"/>
  <c r="O27" i="1" s="1"/>
  <c r="O33" i="1" l="1"/>
  <c r="L33" i="1"/>
  <c r="M33" i="1" l="1"/>
</calcChain>
</file>

<file path=xl/sharedStrings.xml><?xml version="1.0" encoding="utf-8"?>
<sst xmlns="http://schemas.openxmlformats.org/spreadsheetml/2006/main" count="256" uniqueCount="96">
  <si>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</si>
  <si>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</si>
  <si>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</si>
  <si>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</si>
  <si>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</si>
  <si>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</si>
  <si>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</si>
  <si>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</si>
  <si>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</si>
  <si>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</si>
  <si>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</si>
  <si>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</si>
  <si>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</si>
  <si>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</si>
  <si>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</si>
  <si>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</si>
  <si>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</si>
  <si>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</si>
  <si>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</si>
  <si>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</si>
  <si>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</si>
  <si>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</si>
  <si>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</si>
  <si>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</si>
  <si>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</si>
  <si>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</si>
  <si>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</si>
  <si>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</si>
  <si>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</si>
  <si>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</si>
  <si>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</si>
  <si>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</si>
  <si>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</si>
  <si>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</si>
  <si>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</si>
  <si>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</si>
  <si>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</si>
  <si>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</si>
  <si>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</si>
  <si>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</si>
  <si>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</si>
  <si>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</si>
  <si>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</si>
  <si>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</si>
  <si>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</si>
  <si>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</si>
  <si>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</si>
  <si>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</si>
  <si>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</si>
  <si>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</si>
  <si>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</si>
  <si>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</si>
  <si>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</si>
  <si>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</si>
  <si>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</si>
  <si>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</si>
  <si>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</si>
  <si>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</si>
  <si>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</si>
  <si>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</si>
  <si>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</si>
  <si>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</si>
  <si>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</si>
  <si>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</si>
  <si>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</si>
  <si>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</si>
  <si>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</si>
  <si>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</si>
  <si>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</si>
  <si>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</si>
  <si>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</si>
  <si>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Res. 527/SECT/25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</si>
  <si>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</si>
  <si>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</si>
  <si>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</si>
  <si>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</si>
  <si>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</si>
  <si>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</si>
  <si>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</si>
  <si>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</si>
  <si>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</si>
  <si>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</si>
  <si>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</si>
  <si>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</si>
  <si>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</si>
  <si>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</si>
  <si>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</si>
  <si>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</si>
  <si>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GNC CABA</t>
  </si>
  <si>
    <t>TTR + Eléctrico CABA</t>
  </si>
  <si>
    <t>TTR + GNC CABA + Cámaras</t>
  </si>
  <si>
    <t>TTR + Eléctrico CABA + Cámaras</t>
  </si>
  <si>
    <t>TTR + GNC CABA+  Res. 527/SECT/25</t>
  </si>
  <si>
    <t>TTR + Eléctrico CABA +  Res. 527/SECT/25</t>
  </si>
  <si>
    <t>PP34</t>
  </si>
  <si>
    <t>DIFERENCIAL DE RECAUDACIÓN - CUOTA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</si>
</sst>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6" fontId="3" fillId="2" borderId="8" xfId="0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9" totalsRowShown="0" headerRowDxfId="11">
  <autoFilter ref="B2:F119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329" totalsRowShown="0" headerRowDxfId="5" dataDxfId="4" headerRowCellStyle="Moneda">
  <autoFilter ref="B2:E329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9"/>
  <sheetViews>
    <sheetView showGridLines="0" workbookViewId="0"/>
  </sheetViews>
  <sheetFormatPr baseColWidth="10" defaultRowHeight="14.4" x14ac:dyDescent="0.3"/>
  <cols>
    <col min="1" max="1" width="4.77734375" customWidth="1"/>
    <col min="2" max="2" width="10.33203125" style="29" bestFit="1" customWidth="1"/>
    <col min="3" max="3" width="7.6640625" style="29" bestFit="1" customWidth="1"/>
    <col min="4" max="4" width="14" style="29" bestFit="1" customWidth="1"/>
    <col min="5" max="5" width="15.109375" style="30" bestFit="1" customWidth="1"/>
    <col min="6" max="6" width="18" style="31" bestFit="1" customWidth="1"/>
    <col min="7" max="16384" width="11.5546875" style="29"/>
  </cols>
  <sheetData>
    <row r="2" spans="2:6" x14ac:dyDescent="0.3">
      <c r="B2" s="28" t="s">
        <v>4</v>
      </c>
      <c r="C2" s="28" t="s">
        <v>59</v>
      </c>
      <c r="D2" s="28" t="s">
        <v>60</v>
      </c>
      <c r="E2" s="28" t="s">
        <v>61</v>
      </c>
      <c r="F2" s="28" t="s">
        <v>62</v>
      </c>
    </row>
    <row r="3" spans="2:6" x14ac:dyDescent="0.3">
      <c r="B3" s="29">
        <v>4</v>
      </c>
      <c r="C3" s="29" t="s">
        <v>63</v>
      </c>
      <c r="D3" s="29">
        <v>1</v>
      </c>
      <c r="E3" s="30">
        <v>165458</v>
      </c>
      <c r="F3" s="31">
        <v>195395174.87</v>
      </c>
    </row>
    <row r="4" spans="2:6" x14ac:dyDescent="0.3">
      <c r="B4" s="29">
        <v>4</v>
      </c>
      <c r="C4" s="29" t="s">
        <v>63</v>
      </c>
      <c r="D4" s="29">
        <v>2</v>
      </c>
      <c r="E4" s="30">
        <v>110101</v>
      </c>
      <c r="F4" s="31">
        <v>157891483.80000001</v>
      </c>
    </row>
    <row r="5" spans="2:6" x14ac:dyDescent="0.3">
      <c r="B5" s="29">
        <v>4</v>
      </c>
      <c r="C5" s="29" t="s">
        <v>63</v>
      </c>
      <c r="D5" s="29">
        <v>3</v>
      </c>
      <c r="E5" s="30">
        <v>92311</v>
      </c>
      <c r="F5" s="31">
        <v>178800134.36000001</v>
      </c>
    </row>
    <row r="6" spans="2:6" x14ac:dyDescent="0.3">
      <c r="B6" s="29">
        <v>4</v>
      </c>
      <c r="C6" s="29" t="s">
        <v>63</v>
      </c>
      <c r="D6" s="29">
        <v>4</v>
      </c>
      <c r="E6" s="30">
        <v>46481</v>
      </c>
      <c r="F6" s="31">
        <v>148366956.15000001</v>
      </c>
    </row>
    <row r="7" spans="2:6" x14ac:dyDescent="0.3">
      <c r="B7" s="29">
        <v>4</v>
      </c>
      <c r="C7" s="29" t="s">
        <v>63</v>
      </c>
      <c r="D7" s="29" t="s">
        <v>67</v>
      </c>
      <c r="E7" s="30">
        <v>2844</v>
      </c>
      <c r="F7" s="31">
        <v>4668868.9400000004</v>
      </c>
    </row>
    <row r="8" spans="2:6" x14ac:dyDescent="0.3">
      <c r="B8" s="29">
        <v>7</v>
      </c>
      <c r="C8" s="29" t="s">
        <v>63</v>
      </c>
      <c r="D8" s="29">
        <v>1</v>
      </c>
      <c r="E8" s="30">
        <v>89782</v>
      </c>
      <c r="F8" s="31">
        <v>106159628.42</v>
      </c>
    </row>
    <row r="9" spans="2:6" x14ac:dyDescent="0.3">
      <c r="B9" s="29">
        <v>7</v>
      </c>
      <c r="C9" s="29" t="s">
        <v>63</v>
      </c>
      <c r="D9" s="29">
        <v>2</v>
      </c>
      <c r="E9" s="30">
        <v>127096</v>
      </c>
      <c r="F9" s="31">
        <v>182200377.24000001</v>
      </c>
    </row>
    <row r="10" spans="2:6" x14ac:dyDescent="0.3">
      <c r="B10" s="29">
        <v>7</v>
      </c>
      <c r="C10" s="29" t="s">
        <v>63</v>
      </c>
      <c r="D10" s="29">
        <v>3</v>
      </c>
      <c r="E10" s="30">
        <v>84825</v>
      </c>
      <c r="F10" s="31">
        <v>164210554.46000001</v>
      </c>
    </row>
    <row r="11" spans="2:6" x14ac:dyDescent="0.3">
      <c r="B11" s="29">
        <v>7</v>
      </c>
      <c r="C11" s="29" t="s">
        <v>63</v>
      </c>
      <c r="D11" s="29">
        <v>4</v>
      </c>
      <c r="E11" s="30">
        <v>18893</v>
      </c>
      <c r="F11" s="31">
        <v>60299314.450000003</v>
      </c>
    </row>
    <row r="12" spans="2:6" x14ac:dyDescent="0.3">
      <c r="B12" s="29">
        <v>12</v>
      </c>
      <c r="C12" s="29" t="s">
        <v>63</v>
      </c>
      <c r="D12" s="29">
        <v>1</v>
      </c>
      <c r="E12" s="30">
        <v>380005</v>
      </c>
      <c r="F12" s="31">
        <v>467109752.32999998</v>
      </c>
    </row>
    <row r="13" spans="2:6" x14ac:dyDescent="0.3">
      <c r="B13" s="29">
        <v>12</v>
      </c>
      <c r="C13" s="29" t="s">
        <v>63</v>
      </c>
      <c r="D13" s="29">
        <v>2</v>
      </c>
      <c r="E13" s="30">
        <v>433522</v>
      </c>
      <c r="F13" s="31">
        <v>644173524.99000001</v>
      </c>
    </row>
    <row r="14" spans="2:6" x14ac:dyDescent="0.3">
      <c r="B14" s="29">
        <v>12</v>
      </c>
      <c r="C14" s="29" t="s">
        <v>63</v>
      </c>
      <c r="D14" s="29">
        <v>3</v>
      </c>
      <c r="E14" s="30">
        <v>204802</v>
      </c>
      <c r="F14" s="31">
        <v>410425305.85000002</v>
      </c>
    </row>
    <row r="15" spans="2:6" x14ac:dyDescent="0.3">
      <c r="B15" s="29">
        <v>25</v>
      </c>
      <c r="C15" s="29" t="s">
        <v>63</v>
      </c>
      <c r="D15" s="29">
        <v>1</v>
      </c>
      <c r="E15" s="30">
        <v>66287</v>
      </c>
      <c r="F15" s="31">
        <v>78378776.25</v>
      </c>
    </row>
    <row r="16" spans="2:6" x14ac:dyDescent="0.3">
      <c r="B16" s="29">
        <v>25</v>
      </c>
      <c r="C16" s="29" t="s">
        <v>63</v>
      </c>
      <c r="D16" s="29">
        <v>2</v>
      </c>
      <c r="E16" s="30">
        <v>91936</v>
      </c>
      <c r="F16" s="31">
        <v>131796231.84</v>
      </c>
    </row>
    <row r="17" spans="2:6" x14ac:dyDescent="0.3">
      <c r="B17" s="29">
        <v>25</v>
      </c>
      <c r="C17" s="29" t="s">
        <v>63</v>
      </c>
      <c r="D17" s="29">
        <v>3</v>
      </c>
      <c r="E17" s="30">
        <v>113271</v>
      </c>
      <c r="F17" s="31">
        <v>219278440.49000001</v>
      </c>
    </row>
    <row r="18" spans="2:6" x14ac:dyDescent="0.3">
      <c r="B18" s="29">
        <v>25</v>
      </c>
      <c r="C18" s="29" t="s">
        <v>63</v>
      </c>
      <c r="D18" s="29">
        <v>4</v>
      </c>
      <c r="E18" s="30">
        <v>29019</v>
      </c>
      <c r="F18" s="31">
        <v>92617678.819999993</v>
      </c>
    </row>
    <row r="19" spans="2:6" x14ac:dyDescent="0.3">
      <c r="B19" s="29">
        <v>26</v>
      </c>
      <c r="C19" s="29" t="s">
        <v>63</v>
      </c>
      <c r="D19" s="29">
        <v>1</v>
      </c>
      <c r="E19" s="30">
        <v>141195</v>
      </c>
      <c r="F19" s="31">
        <v>167796245.77000001</v>
      </c>
    </row>
    <row r="20" spans="2:6" x14ac:dyDescent="0.3">
      <c r="B20" s="29">
        <v>26</v>
      </c>
      <c r="C20" s="29" t="s">
        <v>63</v>
      </c>
      <c r="D20" s="29">
        <v>2</v>
      </c>
      <c r="E20" s="30">
        <v>296351</v>
      </c>
      <c r="F20" s="31">
        <v>427117994.45999998</v>
      </c>
    </row>
    <row r="21" spans="2:6" x14ac:dyDescent="0.3">
      <c r="B21" s="29">
        <v>26</v>
      </c>
      <c r="C21" s="29" t="s">
        <v>63</v>
      </c>
      <c r="D21" s="29">
        <v>3</v>
      </c>
      <c r="E21" s="30">
        <v>143757</v>
      </c>
      <c r="F21" s="31">
        <v>279867348.41000003</v>
      </c>
    </row>
    <row r="22" spans="2:6" x14ac:dyDescent="0.3">
      <c r="B22" s="29">
        <v>26</v>
      </c>
      <c r="C22" s="29" t="s">
        <v>63</v>
      </c>
      <c r="D22" s="29">
        <v>4</v>
      </c>
      <c r="E22" s="30">
        <v>6120</v>
      </c>
      <c r="F22" s="31">
        <v>19633642.690000001</v>
      </c>
    </row>
    <row r="23" spans="2:6" x14ac:dyDescent="0.3">
      <c r="B23" s="29">
        <v>34</v>
      </c>
      <c r="C23" s="29" t="s">
        <v>63</v>
      </c>
      <c r="D23" s="29">
        <v>1</v>
      </c>
      <c r="E23" s="30">
        <v>194357</v>
      </c>
      <c r="F23" s="31">
        <v>237858080.31</v>
      </c>
    </row>
    <row r="24" spans="2:6" x14ac:dyDescent="0.3">
      <c r="B24" s="29">
        <v>34</v>
      </c>
      <c r="C24" s="29" t="s">
        <v>63</v>
      </c>
      <c r="D24" s="29">
        <v>2</v>
      </c>
      <c r="E24" s="30">
        <v>296362</v>
      </c>
      <c r="F24" s="31">
        <v>439857472.23000002</v>
      </c>
    </row>
    <row r="25" spans="2:6" x14ac:dyDescent="0.3">
      <c r="B25" s="29">
        <v>34</v>
      </c>
      <c r="C25" s="29" t="s">
        <v>63</v>
      </c>
      <c r="D25" s="29">
        <v>3</v>
      </c>
      <c r="E25" s="30">
        <v>432578</v>
      </c>
      <c r="F25" s="31">
        <v>866835282.38999999</v>
      </c>
    </row>
    <row r="26" spans="2:6" x14ac:dyDescent="0.3">
      <c r="B26" s="29">
        <v>34</v>
      </c>
      <c r="C26" s="29" t="s">
        <v>63</v>
      </c>
      <c r="D26" s="29">
        <v>4</v>
      </c>
      <c r="E26" s="30">
        <v>23818</v>
      </c>
      <c r="F26" s="31">
        <v>78636094.730000004</v>
      </c>
    </row>
    <row r="27" spans="2:6" x14ac:dyDescent="0.3">
      <c r="B27" s="29">
        <v>34</v>
      </c>
      <c r="C27" s="29" t="s">
        <v>63</v>
      </c>
      <c r="D27" s="29" t="s">
        <v>67</v>
      </c>
      <c r="E27" s="30">
        <v>18017</v>
      </c>
      <c r="F27" s="31">
        <v>30932523.43</v>
      </c>
    </row>
    <row r="28" spans="2:6" x14ac:dyDescent="0.3">
      <c r="B28" s="29">
        <v>39</v>
      </c>
      <c r="C28" s="29" t="s">
        <v>63</v>
      </c>
      <c r="D28" s="29">
        <v>1</v>
      </c>
      <c r="E28" s="30">
        <v>265916</v>
      </c>
      <c r="F28" s="31">
        <v>326271453.85000002</v>
      </c>
    </row>
    <row r="29" spans="2:6" x14ac:dyDescent="0.3">
      <c r="B29" s="29">
        <v>39</v>
      </c>
      <c r="C29" s="29" t="s">
        <v>63</v>
      </c>
      <c r="D29" s="29">
        <v>2</v>
      </c>
      <c r="E29" s="30">
        <v>462138</v>
      </c>
      <c r="F29" s="31">
        <v>687720860.73000002</v>
      </c>
    </row>
    <row r="30" spans="2:6" x14ac:dyDescent="0.3">
      <c r="B30" s="29">
        <v>39</v>
      </c>
      <c r="C30" s="29" t="s">
        <v>63</v>
      </c>
      <c r="D30" s="29">
        <v>3</v>
      </c>
      <c r="E30" s="30">
        <v>339723</v>
      </c>
      <c r="F30" s="31">
        <v>682433556.89999998</v>
      </c>
    </row>
    <row r="31" spans="2:6" x14ac:dyDescent="0.3">
      <c r="B31" s="29">
        <v>39</v>
      </c>
      <c r="C31" s="29" t="s">
        <v>63</v>
      </c>
      <c r="D31" s="29">
        <v>4</v>
      </c>
      <c r="E31" s="30">
        <v>16964</v>
      </c>
      <c r="F31" s="31">
        <v>56283798.020000003</v>
      </c>
    </row>
    <row r="32" spans="2:6" x14ac:dyDescent="0.3">
      <c r="B32" s="29">
        <v>42</v>
      </c>
      <c r="C32" s="29" t="s">
        <v>63</v>
      </c>
      <c r="D32" s="29">
        <v>1</v>
      </c>
      <c r="E32" s="30">
        <v>104408</v>
      </c>
      <c r="F32" s="31">
        <v>127746143.62</v>
      </c>
    </row>
    <row r="33" spans="2:6" x14ac:dyDescent="0.3">
      <c r="B33" s="29">
        <v>42</v>
      </c>
      <c r="C33" s="29" t="s">
        <v>63</v>
      </c>
      <c r="D33" s="29">
        <v>2</v>
      </c>
      <c r="E33" s="30">
        <v>217963</v>
      </c>
      <c r="F33" s="31">
        <v>323391238.38</v>
      </c>
    </row>
    <row r="34" spans="2:6" x14ac:dyDescent="0.3">
      <c r="B34" s="29">
        <v>42</v>
      </c>
      <c r="C34" s="29" t="s">
        <v>63</v>
      </c>
      <c r="D34" s="29">
        <v>3</v>
      </c>
      <c r="E34" s="30">
        <v>206468</v>
      </c>
      <c r="F34" s="31">
        <v>413599218.19</v>
      </c>
    </row>
    <row r="35" spans="2:6" x14ac:dyDescent="0.3">
      <c r="B35" s="29">
        <v>42</v>
      </c>
      <c r="C35" s="29" t="s">
        <v>63</v>
      </c>
      <c r="D35" s="29">
        <v>4</v>
      </c>
      <c r="E35" s="30">
        <v>60068</v>
      </c>
      <c r="F35" s="31">
        <v>198384536.31</v>
      </c>
    </row>
    <row r="36" spans="2:6" x14ac:dyDescent="0.3">
      <c r="B36" s="29">
        <v>44</v>
      </c>
      <c r="C36" s="29" t="s">
        <v>63</v>
      </c>
      <c r="D36" s="29">
        <v>1</v>
      </c>
      <c r="E36" s="30">
        <v>142436</v>
      </c>
      <c r="F36" s="31">
        <v>182057978.47999999</v>
      </c>
    </row>
    <row r="37" spans="2:6" x14ac:dyDescent="0.3">
      <c r="B37" s="29">
        <v>44</v>
      </c>
      <c r="C37" s="29" t="s">
        <v>63</v>
      </c>
      <c r="D37" s="29">
        <v>2</v>
      </c>
      <c r="E37" s="30">
        <v>204956</v>
      </c>
      <c r="F37" s="31">
        <v>318658494.19999999</v>
      </c>
    </row>
    <row r="38" spans="2:6" x14ac:dyDescent="0.3">
      <c r="B38" s="29">
        <v>44</v>
      </c>
      <c r="C38" s="29" t="s">
        <v>63</v>
      </c>
      <c r="D38" s="29">
        <v>3</v>
      </c>
      <c r="E38" s="30">
        <v>159265</v>
      </c>
      <c r="F38" s="31">
        <v>334656837.24000001</v>
      </c>
    </row>
    <row r="39" spans="2:6" x14ac:dyDescent="0.3">
      <c r="B39" s="29">
        <v>44</v>
      </c>
      <c r="C39" s="29" t="s">
        <v>63</v>
      </c>
      <c r="D39" s="29">
        <v>4</v>
      </c>
      <c r="E39" s="30">
        <v>15223</v>
      </c>
      <c r="F39" s="31">
        <v>52754320.039999999</v>
      </c>
    </row>
    <row r="40" spans="2:6" x14ac:dyDescent="0.3">
      <c r="B40" s="29">
        <v>44</v>
      </c>
      <c r="C40" s="29" t="s">
        <v>63</v>
      </c>
      <c r="D40" s="29" t="s">
        <v>67</v>
      </c>
      <c r="E40" s="30">
        <v>4799</v>
      </c>
      <c r="F40" s="31">
        <v>8086843.8600000003</v>
      </c>
    </row>
    <row r="41" spans="2:6" x14ac:dyDescent="0.3">
      <c r="B41" s="29">
        <v>47</v>
      </c>
      <c r="C41" s="29" t="s">
        <v>63</v>
      </c>
      <c r="D41" s="29">
        <v>1</v>
      </c>
      <c r="E41" s="30">
        <v>79881</v>
      </c>
      <c r="F41" s="31">
        <v>87716424.060000002</v>
      </c>
    </row>
    <row r="42" spans="2:6" x14ac:dyDescent="0.3">
      <c r="B42" s="29">
        <v>47</v>
      </c>
      <c r="C42" s="29" t="s">
        <v>63</v>
      </c>
      <c r="D42" s="29">
        <v>2</v>
      </c>
      <c r="E42" s="30">
        <v>138594</v>
      </c>
      <c r="F42" s="31">
        <v>183699203.58000001</v>
      </c>
    </row>
    <row r="43" spans="2:6" x14ac:dyDescent="0.3">
      <c r="B43" s="29">
        <v>47</v>
      </c>
      <c r="C43" s="29" t="s">
        <v>63</v>
      </c>
      <c r="D43" s="29">
        <v>3</v>
      </c>
      <c r="E43" s="30">
        <v>94688</v>
      </c>
      <c r="F43" s="31">
        <v>169362285.25</v>
      </c>
    </row>
    <row r="44" spans="2:6" x14ac:dyDescent="0.3">
      <c r="B44" s="29">
        <v>47</v>
      </c>
      <c r="C44" s="29" t="s">
        <v>63</v>
      </c>
      <c r="D44" s="29">
        <v>4</v>
      </c>
      <c r="E44" s="30">
        <v>23165</v>
      </c>
      <c r="F44" s="31">
        <v>67798866.239999995</v>
      </c>
    </row>
    <row r="45" spans="2:6" x14ac:dyDescent="0.3">
      <c r="B45" s="29">
        <v>50</v>
      </c>
      <c r="C45" s="29" t="s">
        <v>63</v>
      </c>
      <c r="D45" s="29">
        <v>1</v>
      </c>
      <c r="E45" s="30">
        <v>172126</v>
      </c>
      <c r="F45" s="31">
        <v>206238375.44999999</v>
      </c>
    </row>
    <row r="46" spans="2:6" x14ac:dyDescent="0.3">
      <c r="B46" s="29">
        <v>50</v>
      </c>
      <c r="C46" s="29" t="s">
        <v>63</v>
      </c>
      <c r="D46" s="29">
        <v>2</v>
      </c>
      <c r="E46" s="30">
        <v>155111</v>
      </c>
      <c r="F46" s="31">
        <v>225130187.78999999</v>
      </c>
    </row>
    <row r="47" spans="2:6" x14ac:dyDescent="0.3">
      <c r="B47" s="29">
        <v>50</v>
      </c>
      <c r="C47" s="29" t="s">
        <v>63</v>
      </c>
      <c r="D47" s="29">
        <v>3</v>
      </c>
      <c r="E47" s="30">
        <v>153949</v>
      </c>
      <c r="F47" s="31">
        <v>301667692.06999999</v>
      </c>
    </row>
    <row r="48" spans="2:6" x14ac:dyDescent="0.3">
      <c r="B48" s="29">
        <v>50</v>
      </c>
      <c r="C48" s="29" t="s">
        <v>63</v>
      </c>
      <c r="D48" s="29">
        <v>4</v>
      </c>
      <c r="E48" s="30">
        <v>40612</v>
      </c>
      <c r="F48" s="31">
        <v>131226882.13</v>
      </c>
    </row>
    <row r="49" spans="2:6" x14ac:dyDescent="0.3">
      <c r="B49" s="29">
        <v>50</v>
      </c>
      <c r="C49" s="29" t="s">
        <v>63</v>
      </c>
      <c r="D49" s="29" t="s">
        <v>67</v>
      </c>
      <c r="E49" s="30">
        <v>4513</v>
      </c>
      <c r="F49" s="31">
        <v>7446549.7699999996</v>
      </c>
    </row>
    <row r="50" spans="2:6" x14ac:dyDescent="0.3">
      <c r="B50" s="29">
        <v>61</v>
      </c>
      <c r="C50" s="29" t="s">
        <v>63</v>
      </c>
      <c r="D50" s="29">
        <v>1</v>
      </c>
      <c r="E50" s="30">
        <v>64994</v>
      </c>
      <c r="F50" s="31">
        <v>81485094.379999995</v>
      </c>
    </row>
    <row r="51" spans="2:6" x14ac:dyDescent="0.3">
      <c r="B51" s="29">
        <v>61</v>
      </c>
      <c r="C51" s="29" t="s">
        <v>63</v>
      </c>
      <c r="D51" s="29">
        <v>2</v>
      </c>
      <c r="E51" s="30">
        <v>79664</v>
      </c>
      <c r="F51" s="31">
        <v>121724686.8</v>
      </c>
    </row>
    <row r="52" spans="2:6" x14ac:dyDescent="0.3">
      <c r="B52" s="29">
        <v>61</v>
      </c>
      <c r="C52" s="29" t="s">
        <v>63</v>
      </c>
      <c r="D52" s="29">
        <v>3</v>
      </c>
      <c r="E52" s="30">
        <v>12424</v>
      </c>
      <c r="F52" s="31">
        <v>25772389.399999999</v>
      </c>
    </row>
    <row r="53" spans="2:6" x14ac:dyDescent="0.3">
      <c r="B53" s="29">
        <v>61</v>
      </c>
      <c r="C53" s="29" t="s">
        <v>63</v>
      </c>
      <c r="D53" s="29">
        <v>4</v>
      </c>
      <c r="E53" s="30">
        <v>85</v>
      </c>
      <c r="F53" s="31">
        <v>286638.05</v>
      </c>
    </row>
    <row r="54" spans="2:6" x14ac:dyDescent="0.3">
      <c r="B54" s="29">
        <v>62</v>
      </c>
      <c r="C54" s="29" t="s">
        <v>63</v>
      </c>
      <c r="D54" s="29">
        <v>1</v>
      </c>
      <c r="E54" s="30">
        <v>77088</v>
      </c>
      <c r="F54" s="31">
        <v>94155746.269999996</v>
      </c>
    </row>
    <row r="55" spans="2:6" x14ac:dyDescent="0.3">
      <c r="B55" s="29">
        <v>62</v>
      </c>
      <c r="C55" s="29" t="s">
        <v>63</v>
      </c>
      <c r="D55" s="29">
        <v>2</v>
      </c>
      <c r="E55" s="30">
        <v>83480</v>
      </c>
      <c r="F55" s="31">
        <v>125468748.98999999</v>
      </c>
    </row>
    <row r="56" spans="2:6" x14ac:dyDescent="0.3">
      <c r="B56" s="29">
        <v>62</v>
      </c>
      <c r="C56" s="29" t="s">
        <v>63</v>
      </c>
      <c r="D56" s="29">
        <v>3</v>
      </c>
      <c r="E56" s="30">
        <v>12983</v>
      </c>
      <c r="F56" s="31">
        <v>26284935.219999999</v>
      </c>
    </row>
    <row r="57" spans="2:6" x14ac:dyDescent="0.3">
      <c r="B57" s="29">
        <v>62</v>
      </c>
      <c r="C57" s="29" t="s">
        <v>63</v>
      </c>
      <c r="D57" s="29">
        <v>4</v>
      </c>
      <c r="E57" s="30">
        <v>223</v>
      </c>
      <c r="F57" s="31">
        <v>743191.98</v>
      </c>
    </row>
    <row r="58" spans="2:6" x14ac:dyDescent="0.3">
      <c r="B58" s="29">
        <v>64</v>
      </c>
      <c r="C58" s="29" t="s">
        <v>63</v>
      </c>
      <c r="D58" s="29">
        <v>1</v>
      </c>
      <c r="E58" s="30">
        <v>184367</v>
      </c>
      <c r="F58" s="31">
        <v>228072071.80000001</v>
      </c>
    </row>
    <row r="59" spans="2:6" x14ac:dyDescent="0.3">
      <c r="B59" s="29">
        <v>64</v>
      </c>
      <c r="C59" s="29" t="s">
        <v>63</v>
      </c>
      <c r="D59" s="29">
        <v>2</v>
      </c>
      <c r="E59" s="30">
        <v>249299</v>
      </c>
      <c r="F59" s="31">
        <v>373891091.31</v>
      </c>
    </row>
    <row r="60" spans="2:6" x14ac:dyDescent="0.3">
      <c r="B60" s="29">
        <v>64</v>
      </c>
      <c r="C60" s="29" t="s">
        <v>63</v>
      </c>
      <c r="D60" s="29">
        <v>3</v>
      </c>
      <c r="E60" s="30">
        <v>210322</v>
      </c>
      <c r="F60" s="31">
        <v>425954337.98000002</v>
      </c>
    </row>
    <row r="61" spans="2:6" x14ac:dyDescent="0.3">
      <c r="B61" s="29">
        <v>64</v>
      </c>
      <c r="C61" s="29" t="s">
        <v>63</v>
      </c>
      <c r="D61" s="29">
        <v>4</v>
      </c>
      <c r="E61" s="30">
        <v>15596</v>
      </c>
      <c r="F61" s="31">
        <v>52059306.350000001</v>
      </c>
    </row>
    <row r="62" spans="2:6" x14ac:dyDescent="0.3">
      <c r="B62" s="29">
        <v>65</v>
      </c>
      <c r="C62" s="29" t="s">
        <v>63</v>
      </c>
      <c r="D62" s="29">
        <v>1</v>
      </c>
      <c r="E62" s="30">
        <v>139179</v>
      </c>
      <c r="F62" s="31">
        <v>178634378.86000001</v>
      </c>
    </row>
    <row r="63" spans="2:6" x14ac:dyDescent="0.3">
      <c r="B63" s="29">
        <v>65</v>
      </c>
      <c r="C63" s="29" t="s">
        <v>63</v>
      </c>
      <c r="D63" s="29">
        <v>2</v>
      </c>
      <c r="E63" s="30">
        <v>210777</v>
      </c>
      <c r="F63" s="31">
        <v>329370979.31999999</v>
      </c>
    </row>
    <row r="64" spans="2:6" x14ac:dyDescent="0.3">
      <c r="B64" s="29">
        <v>65</v>
      </c>
      <c r="C64" s="29" t="s">
        <v>63</v>
      </c>
      <c r="D64" s="29">
        <v>3</v>
      </c>
      <c r="E64" s="30">
        <v>188101</v>
      </c>
      <c r="F64" s="31">
        <v>396548957.44</v>
      </c>
    </row>
    <row r="65" spans="2:6" x14ac:dyDescent="0.3">
      <c r="B65" s="29">
        <v>65</v>
      </c>
      <c r="C65" s="29" t="s">
        <v>63</v>
      </c>
      <c r="D65" s="29">
        <v>4</v>
      </c>
      <c r="E65" s="30">
        <v>38690</v>
      </c>
      <c r="F65" s="31">
        <v>134329290.69999999</v>
      </c>
    </row>
    <row r="66" spans="2:6" x14ac:dyDescent="0.3">
      <c r="B66" s="29">
        <v>68</v>
      </c>
      <c r="C66" s="29" t="s">
        <v>63</v>
      </c>
      <c r="D66" s="29">
        <v>1</v>
      </c>
      <c r="E66" s="30">
        <v>279679</v>
      </c>
      <c r="F66" s="31">
        <v>345080306.13</v>
      </c>
    </row>
    <row r="67" spans="2:6" x14ac:dyDescent="0.3">
      <c r="B67" s="29">
        <v>68</v>
      </c>
      <c r="C67" s="29" t="s">
        <v>63</v>
      </c>
      <c r="D67" s="29">
        <v>2</v>
      </c>
      <c r="E67" s="30">
        <v>289083</v>
      </c>
      <c r="F67" s="31">
        <v>432434882.25</v>
      </c>
    </row>
    <row r="68" spans="2:6" x14ac:dyDescent="0.3">
      <c r="B68" s="29">
        <v>68</v>
      </c>
      <c r="C68" s="29" t="s">
        <v>63</v>
      </c>
      <c r="D68" s="29">
        <v>3</v>
      </c>
      <c r="E68" s="30">
        <v>254544</v>
      </c>
      <c r="F68" s="31">
        <v>514150199.04000002</v>
      </c>
    </row>
    <row r="69" spans="2:6" x14ac:dyDescent="0.3">
      <c r="B69" s="29">
        <v>68</v>
      </c>
      <c r="C69" s="29" t="s">
        <v>63</v>
      </c>
      <c r="D69" s="29" t="s">
        <v>64</v>
      </c>
      <c r="E69" s="30">
        <v>16704</v>
      </c>
      <c r="F69" s="31">
        <v>25864540.420000002</v>
      </c>
    </row>
    <row r="70" spans="2:6" x14ac:dyDescent="0.3">
      <c r="B70" s="29">
        <v>68</v>
      </c>
      <c r="C70" s="29" t="s">
        <v>63</v>
      </c>
      <c r="D70" s="29" t="s">
        <v>65</v>
      </c>
      <c r="E70" s="30">
        <v>17306</v>
      </c>
      <c r="F70" s="31">
        <v>32488432.66</v>
      </c>
    </row>
    <row r="71" spans="2:6" x14ac:dyDescent="0.3">
      <c r="B71" s="29">
        <v>68</v>
      </c>
      <c r="C71" s="29" t="s">
        <v>63</v>
      </c>
      <c r="D71" s="29" t="s">
        <v>66</v>
      </c>
      <c r="E71" s="30">
        <v>19277</v>
      </c>
      <c r="F71" s="31">
        <v>48868563.670000002</v>
      </c>
    </row>
    <row r="72" spans="2:6" x14ac:dyDescent="0.3">
      <c r="B72" s="29">
        <v>76</v>
      </c>
      <c r="C72" s="29" t="s">
        <v>63</v>
      </c>
      <c r="D72" s="29">
        <v>1</v>
      </c>
      <c r="E72" s="30">
        <v>172678</v>
      </c>
      <c r="F72" s="31">
        <v>214001214.74000001</v>
      </c>
    </row>
    <row r="73" spans="2:6" x14ac:dyDescent="0.3">
      <c r="B73" s="29">
        <v>76</v>
      </c>
      <c r="C73" s="29" t="s">
        <v>63</v>
      </c>
      <c r="D73" s="29">
        <v>2</v>
      </c>
      <c r="E73" s="30">
        <v>220360</v>
      </c>
      <c r="F73" s="31">
        <v>331611231.82999998</v>
      </c>
    </row>
    <row r="74" spans="2:6" x14ac:dyDescent="0.3">
      <c r="B74" s="29">
        <v>76</v>
      </c>
      <c r="C74" s="29" t="s">
        <v>63</v>
      </c>
      <c r="D74" s="29">
        <v>3</v>
      </c>
      <c r="E74" s="30">
        <v>113452</v>
      </c>
      <c r="F74" s="31">
        <v>230573254.16999999</v>
      </c>
    </row>
    <row r="75" spans="2:6" x14ac:dyDescent="0.3">
      <c r="B75" s="29">
        <v>76</v>
      </c>
      <c r="C75" s="29" t="s">
        <v>63</v>
      </c>
      <c r="D75" s="29">
        <v>4</v>
      </c>
      <c r="E75" s="30">
        <v>17355</v>
      </c>
      <c r="F75" s="31">
        <v>58338138.719999999</v>
      </c>
    </row>
    <row r="76" spans="2:6" x14ac:dyDescent="0.3">
      <c r="B76" s="29">
        <v>84</v>
      </c>
      <c r="C76" s="29" t="s">
        <v>63</v>
      </c>
      <c r="D76" s="29">
        <v>1</v>
      </c>
      <c r="E76" s="30">
        <v>62655</v>
      </c>
      <c r="F76" s="31">
        <v>74622129.590000004</v>
      </c>
    </row>
    <row r="77" spans="2:6" x14ac:dyDescent="0.3">
      <c r="B77" s="29">
        <v>84</v>
      </c>
      <c r="C77" s="29" t="s">
        <v>63</v>
      </c>
      <c r="D77" s="29">
        <v>2</v>
      </c>
      <c r="E77" s="30">
        <v>136057</v>
      </c>
      <c r="F77" s="31">
        <v>196513363.25999999</v>
      </c>
    </row>
    <row r="78" spans="2:6" x14ac:dyDescent="0.3">
      <c r="B78" s="29">
        <v>84</v>
      </c>
      <c r="C78" s="29" t="s">
        <v>63</v>
      </c>
      <c r="D78" s="29">
        <v>3</v>
      </c>
      <c r="E78" s="30">
        <v>133739</v>
      </c>
      <c r="F78" s="31">
        <v>260835305.27000001</v>
      </c>
    </row>
    <row r="79" spans="2:6" x14ac:dyDescent="0.3">
      <c r="B79" s="29">
        <v>84</v>
      </c>
      <c r="C79" s="29" t="s">
        <v>63</v>
      </c>
      <c r="D79" s="29">
        <v>4</v>
      </c>
      <c r="E79" s="30">
        <v>16292</v>
      </c>
      <c r="F79" s="31">
        <v>52398226.210000001</v>
      </c>
    </row>
    <row r="80" spans="2:6" x14ac:dyDescent="0.3">
      <c r="B80" s="29">
        <v>99</v>
      </c>
      <c r="C80" s="29" t="s">
        <v>63</v>
      </c>
      <c r="D80" s="29">
        <v>1</v>
      </c>
      <c r="E80" s="30">
        <v>22931</v>
      </c>
      <c r="F80" s="31">
        <v>27175230.210000001</v>
      </c>
    </row>
    <row r="81" spans="2:6" x14ac:dyDescent="0.3">
      <c r="B81" s="29">
        <v>99</v>
      </c>
      <c r="C81" s="29" t="s">
        <v>63</v>
      </c>
      <c r="D81" s="29">
        <v>2</v>
      </c>
      <c r="E81" s="30">
        <v>47134</v>
      </c>
      <c r="F81" s="31">
        <v>67731782.090000004</v>
      </c>
    </row>
    <row r="82" spans="2:6" x14ac:dyDescent="0.3">
      <c r="B82" s="29">
        <v>99</v>
      </c>
      <c r="C82" s="29" t="s">
        <v>63</v>
      </c>
      <c r="D82" s="29">
        <v>3</v>
      </c>
      <c r="E82" s="30">
        <v>52184</v>
      </c>
      <c r="F82" s="31">
        <v>101237386.64</v>
      </c>
    </row>
    <row r="83" spans="2:6" x14ac:dyDescent="0.3">
      <c r="B83" s="29">
        <v>99</v>
      </c>
      <c r="C83" s="29" t="s">
        <v>63</v>
      </c>
      <c r="D83" s="29">
        <v>4</v>
      </c>
      <c r="E83" s="30">
        <v>15406</v>
      </c>
      <c r="F83" s="31">
        <v>49263293.5</v>
      </c>
    </row>
    <row r="84" spans="2:6" x14ac:dyDescent="0.3">
      <c r="B84" s="29">
        <v>102</v>
      </c>
      <c r="C84" s="29" t="s">
        <v>63</v>
      </c>
      <c r="D84" s="29">
        <v>1</v>
      </c>
      <c r="E84" s="30">
        <v>148088</v>
      </c>
      <c r="F84" s="31">
        <v>178486182.78</v>
      </c>
    </row>
    <row r="85" spans="2:6" x14ac:dyDescent="0.3">
      <c r="B85" s="29">
        <v>102</v>
      </c>
      <c r="C85" s="29" t="s">
        <v>63</v>
      </c>
      <c r="D85" s="29">
        <v>2</v>
      </c>
      <c r="E85" s="30">
        <v>211304</v>
      </c>
      <c r="F85" s="31">
        <v>307388557.07999998</v>
      </c>
    </row>
    <row r="86" spans="2:6" x14ac:dyDescent="0.3">
      <c r="B86" s="29">
        <v>102</v>
      </c>
      <c r="C86" s="29" t="s">
        <v>63</v>
      </c>
      <c r="D86" s="29">
        <v>3</v>
      </c>
      <c r="E86" s="30">
        <v>53073</v>
      </c>
      <c r="F86" s="31">
        <v>104245551.23999999</v>
      </c>
    </row>
    <row r="87" spans="2:6" x14ac:dyDescent="0.3">
      <c r="B87" s="29">
        <v>106</v>
      </c>
      <c r="C87" s="29" t="s">
        <v>63</v>
      </c>
      <c r="D87" s="29">
        <v>1</v>
      </c>
      <c r="E87" s="30">
        <v>183981</v>
      </c>
      <c r="F87" s="31">
        <v>221835730.91999999</v>
      </c>
    </row>
    <row r="88" spans="2:6" x14ac:dyDescent="0.3">
      <c r="B88" s="29">
        <v>106</v>
      </c>
      <c r="C88" s="29" t="s">
        <v>63</v>
      </c>
      <c r="D88" s="29">
        <v>2</v>
      </c>
      <c r="E88" s="30">
        <v>310211</v>
      </c>
      <c r="F88" s="31">
        <v>453351278.25</v>
      </c>
    </row>
    <row r="89" spans="2:6" x14ac:dyDescent="0.3">
      <c r="B89" s="29">
        <v>106</v>
      </c>
      <c r="C89" s="29" t="s">
        <v>63</v>
      </c>
      <c r="D89" s="29">
        <v>3</v>
      </c>
      <c r="E89" s="30">
        <v>282220</v>
      </c>
      <c r="F89" s="31">
        <v>556426010.74000001</v>
      </c>
    </row>
    <row r="90" spans="2:6" x14ac:dyDescent="0.3">
      <c r="B90" s="29">
        <v>106</v>
      </c>
      <c r="C90" s="29" t="s">
        <v>63</v>
      </c>
      <c r="D90" s="29">
        <v>4</v>
      </c>
      <c r="E90" s="30">
        <v>115389</v>
      </c>
      <c r="F90" s="31">
        <v>375556336.95999998</v>
      </c>
    </row>
    <row r="91" spans="2:6" x14ac:dyDescent="0.3">
      <c r="B91" s="29">
        <v>107</v>
      </c>
      <c r="C91" s="29" t="s">
        <v>63</v>
      </c>
      <c r="D91" s="29">
        <v>1</v>
      </c>
      <c r="E91" s="30">
        <v>132322</v>
      </c>
      <c r="F91" s="31">
        <v>156455417.18000001</v>
      </c>
    </row>
    <row r="92" spans="2:6" x14ac:dyDescent="0.3">
      <c r="B92" s="29">
        <v>107</v>
      </c>
      <c r="C92" s="29" t="s">
        <v>63</v>
      </c>
      <c r="D92" s="29">
        <v>2</v>
      </c>
      <c r="E92" s="30">
        <v>179194</v>
      </c>
      <c r="F92" s="31">
        <v>256878123.08000001</v>
      </c>
    </row>
    <row r="93" spans="2:6" x14ac:dyDescent="0.3">
      <c r="B93" s="29">
        <v>107</v>
      </c>
      <c r="C93" s="29" t="s">
        <v>63</v>
      </c>
      <c r="D93" s="29">
        <v>3</v>
      </c>
      <c r="E93" s="30">
        <v>148794</v>
      </c>
      <c r="F93" s="31">
        <v>288038029.38</v>
      </c>
    </row>
    <row r="94" spans="2:6" x14ac:dyDescent="0.3">
      <c r="B94" s="29">
        <v>107</v>
      </c>
      <c r="C94" s="29" t="s">
        <v>63</v>
      </c>
      <c r="D94" s="29">
        <v>4</v>
      </c>
      <c r="E94" s="30">
        <v>52172</v>
      </c>
      <c r="F94" s="31">
        <v>166510567.31</v>
      </c>
    </row>
    <row r="95" spans="2:6" x14ac:dyDescent="0.3">
      <c r="B95" s="29">
        <v>107</v>
      </c>
      <c r="C95" s="29" t="s">
        <v>63</v>
      </c>
      <c r="D95" s="29" t="s">
        <v>67</v>
      </c>
      <c r="E95" s="30">
        <v>6164</v>
      </c>
      <c r="F95" s="31">
        <v>10244589.6</v>
      </c>
    </row>
    <row r="96" spans="2:6" x14ac:dyDescent="0.3">
      <c r="B96" s="29">
        <v>108</v>
      </c>
      <c r="C96" s="29" t="s">
        <v>63</v>
      </c>
      <c r="D96" s="29">
        <v>1</v>
      </c>
      <c r="E96" s="30">
        <v>85201</v>
      </c>
      <c r="F96" s="31">
        <v>103975312.84999999</v>
      </c>
    </row>
    <row r="97" spans="2:6" x14ac:dyDescent="0.3">
      <c r="B97" s="29">
        <v>108</v>
      </c>
      <c r="C97" s="29" t="s">
        <v>63</v>
      </c>
      <c r="D97" s="29">
        <v>2</v>
      </c>
      <c r="E97" s="30">
        <v>159496</v>
      </c>
      <c r="F97" s="31">
        <v>235906227.63</v>
      </c>
    </row>
    <row r="98" spans="2:6" x14ac:dyDescent="0.3">
      <c r="B98" s="29">
        <v>108</v>
      </c>
      <c r="C98" s="29" t="s">
        <v>63</v>
      </c>
      <c r="D98" s="29">
        <v>3</v>
      </c>
      <c r="E98" s="30">
        <v>142301</v>
      </c>
      <c r="F98" s="31">
        <v>284311563.14999998</v>
      </c>
    </row>
    <row r="99" spans="2:6" x14ac:dyDescent="0.3">
      <c r="B99" s="29">
        <v>108</v>
      </c>
      <c r="C99" s="29" t="s">
        <v>63</v>
      </c>
      <c r="D99" s="29">
        <v>4</v>
      </c>
      <c r="E99" s="30">
        <v>44921</v>
      </c>
      <c r="F99" s="31">
        <v>147767083.19</v>
      </c>
    </row>
    <row r="100" spans="2:6" x14ac:dyDescent="0.3">
      <c r="B100" s="29">
        <v>109</v>
      </c>
      <c r="C100" s="29" t="s">
        <v>63</v>
      </c>
      <c r="D100" s="29">
        <v>1</v>
      </c>
      <c r="E100" s="30">
        <v>92140</v>
      </c>
      <c r="F100" s="31">
        <v>107299702.19</v>
      </c>
    </row>
    <row r="101" spans="2:6" x14ac:dyDescent="0.3">
      <c r="B101" s="29">
        <v>109</v>
      </c>
      <c r="C101" s="29" t="s">
        <v>63</v>
      </c>
      <c r="D101" s="29">
        <v>2</v>
      </c>
      <c r="E101" s="30">
        <v>168686</v>
      </c>
      <c r="F101" s="31">
        <v>237488610.33000001</v>
      </c>
    </row>
    <row r="102" spans="2:6" x14ac:dyDescent="0.3">
      <c r="B102" s="29">
        <v>109</v>
      </c>
      <c r="C102" s="29" t="s">
        <v>63</v>
      </c>
      <c r="D102" s="29">
        <v>3</v>
      </c>
      <c r="E102" s="30">
        <v>178819</v>
      </c>
      <c r="F102" s="31">
        <v>340097382.06</v>
      </c>
    </row>
    <row r="103" spans="2:6" x14ac:dyDescent="0.3">
      <c r="B103" s="29">
        <v>109</v>
      </c>
      <c r="C103" s="29" t="s">
        <v>63</v>
      </c>
      <c r="D103" s="29">
        <v>4</v>
      </c>
      <c r="E103" s="30">
        <v>56549</v>
      </c>
      <c r="F103" s="31">
        <v>177434425.53999999</v>
      </c>
    </row>
    <row r="104" spans="2:6" x14ac:dyDescent="0.3">
      <c r="B104" s="29">
        <v>115</v>
      </c>
      <c r="C104" s="29" t="s">
        <v>63</v>
      </c>
      <c r="D104" s="29">
        <v>1</v>
      </c>
      <c r="E104" s="30">
        <v>127135</v>
      </c>
      <c r="F104" s="31">
        <v>150730048.72</v>
      </c>
    </row>
    <row r="105" spans="2:6" x14ac:dyDescent="0.3">
      <c r="B105" s="29">
        <v>115</v>
      </c>
      <c r="C105" s="29" t="s">
        <v>63</v>
      </c>
      <c r="D105" s="29">
        <v>2</v>
      </c>
      <c r="E105" s="30">
        <v>163169</v>
      </c>
      <c r="F105" s="31">
        <v>234646328.78999999</v>
      </c>
    </row>
    <row r="106" spans="2:6" x14ac:dyDescent="0.3">
      <c r="B106" s="29">
        <v>115</v>
      </c>
      <c r="C106" s="29" t="s">
        <v>63</v>
      </c>
      <c r="D106" s="29">
        <v>3</v>
      </c>
      <c r="E106" s="30">
        <v>115425</v>
      </c>
      <c r="F106" s="31">
        <v>224124026.55000001</v>
      </c>
    </row>
    <row r="107" spans="2:6" x14ac:dyDescent="0.3">
      <c r="B107" s="29">
        <v>115</v>
      </c>
      <c r="C107" s="29" t="s">
        <v>63</v>
      </c>
      <c r="D107" s="29">
        <v>4</v>
      </c>
      <c r="E107" s="30">
        <v>22644</v>
      </c>
      <c r="F107" s="31">
        <v>72475808.319999993</v>
      </c>
    </row>
    <row r="108" spans="2:6" x14ac:dyDescent="0.3">
      <c r="B108" s="29">
        <v>118</v>
      </c>
      <c r="C108" s="29" t="s">
        <v>63</v>
      </c>
      <c r="D108" s="29">
        <v>1</v>
      </c>
      <c r="E108" s="30">
        <v>127628</v>
      </c>
      <c r="F108" s="31">
        <v>157724430.53999999</v>
      </c>
    </row>
    <row r="109" spans="2:6" x14ac:dyDescent="0.3">
      <c r="B109" s="29">
        <v>118</v>
      </c>
      <c r="C109" s="29" t="s">
        <v>63</v>
      </c>
      <c r="D109" s="29">
        <v>2</v>
      </c>
      <c r="E109" s="30">
        <v>215359</v>
      </c>
      <c r="F109" s="31">
        <v>322379824.13999999</v>
      </c>
    </row>
    <row r="110" spans="2:6" x14ac:dyDescent="0.3">
      <c r="B110" s="29">
        <v>118</v>
      </c>
      <c r="C110" s="29" t="s">
        <v>63</v>
      </c>
      <c r="D110" s="29">
        <v>3</v>
      </c>
      <c r="E110" s="30">
        <v>168294</v>
      </c>
      <c r="F110" s="31">
        <v>340278616.79000002</v>
      </c>
    </row>
    <row r="111" spans="2:6" x14ac:dyDescent="0.3">
      <c r="B111" s="29">
        <v>118</v>
      </c>
      <c r="C111" s="29" t="s">
        <v>63</v>
      </c>
      <c r="D111" s="29">
        <v>4</v>
      </c>
      <c r="E111" s="30">
        <v>23386</v>
      </c>
      <c r="F111" s="31">
        <v>78126651.060000002</v>
      </c>
    </row>
    <row r="112" spans="2:6" x14ac:dyDescent="0.3">
      <c r="B112" s="29">
        <v>132</v>
      </c>
      <c r="C112" s="29" t="s">
        <v>63</v>
      </c>
      <c r="D112" s="29">
        <v>1</v>
      </c>
      <c r="E112" s="30">
        <v>341811</v>
      </c>
      <c r="F112" s="31">
        <v>416198206.62</v>
      </c>
    </row>
    <row r="113" spans="2:6" x14ac:dyDescent="0.3">
      <c r="B113" s="29">
        <v>132</v>
      </c>
      <c r="C113" s="29" t="s">
        <v>63</v>
      </c>
      <c r="D113" s="29">
        <v>2</v>
      </c>
      <c r="E113" s="30">
        <v>401589</v>
      </c>
      <c r="F113" s="31">
        <v>592453503.45000005</v>
      </c>
    </row>
    <row r="114" spans="2:6" x14ac:dyDescent="0.3">
      <c r="B114" s="29">
        <v>132</v>
      </c>
      <c r="C114" s="29" t="s">
        <v>63</v>
      </c>
      <c r="D114" s="29">
        <v>3</v>
      </c>
      <c r="E114" s="30">
        <v>254431</v>
      </c>
      <c r="F114" s="31">
        <v>506779679.52999997</v>
      </c>
    </row>
    <row r="115" spans="2:6" x14ac:dyDescent="0.3">
      <c r="B115" s="29">
        <v>132</v>
      </c>
      <c r="C115" s="29" t="s">
        <v>63</v>
      </c>
      <c r="D115" s="29">
        <v>4</v>
      </c>
      <c r="E115" s="30">
        <v>11381</v>
      </c>
      <c r="F115" s="31">
        <v>37372373.799999997</v>
      </c>
    </row>
    <row r="116" spans="2:6" x14ac:dyDescent="0.3">
      <c r="B116" s="29">
        <v>151</v>
      </c>
      <c r="C116" s="29" t="s">
        <v>63</v>
      </c>
      <c r="D116" s="29">
        <v>1</v>
      </c>
      <c r="E116" s="30">
        <v>162295</v>
      </c>
      <c r="F116" s="31">
        <v>214870796.88</v>
      </c>
    </row>
    <row r="117" spans="2:6" x14ac:dyDescent="0.3">
      <c r="B117" s="29">
        <v>151</v>
      </c>
      <c r="C117" s="29" t="s">
        <v>63</v>
      </c>
      <c r="D117" s="29">
        <v>2</v>
      </c>
      <c r="E117" s="30">
        <v>315252</v>
      </c>
      <c r="F117" s="31">
        <v>511707340.44</v>
      </c>
    </row>
    <row r="118" spans="2:6" x14ac:dyDescent="0.3">
      <c r="B118" s="29">
        <v>151</v>
      </c>
      <c r="C118" s="29" t="s">
        <v>63</v>
      </c>
      <c r="D118" s="29">
        <v>3</v>
      </c>
      <c r="E118" s="30">
        <v>213823</v>
      </c>
      <c r="F118" s="31">
        <v>469615313.98000002</v>
      </c>
    </row>
    <row r="119" spans="2:6" x14ac:dyDescent="0.3">
      <c r="B119" s="29">
        <v>151</v>
      </c>
      <c r="C119" s="29" t="s">
        <v>63</v>
      </c>
      <c r="D119" s="29">
        <v>4</v>
      </c>
      <c r="E119" s="30">
        <v>50549</v>
      </c>
      <c r="F119" s="31">
        <v>184192457.15000001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329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6" t="s">
        <v>4</v>
      </c>
      <c r="C2" s="36" t="s">
        <v>60</v>
      </c>
      <c r="D2" s="37" t="s">
        <v>53</v>
      </c>
      <c r="E2" s="38" t="s">
        <v>61</v>
      </c>
    </row>
    <row r="3" spans="2:5" x14ac:dyDescent="0.3">
      <c r="B3" s="39">
        <v>4</v>
      </c>
      <c r="C3" s="39">
        <v>1</v>
      </c>
      <c r="D3" s="40">
        <v>1126.1099999999999</v>
      </c>
      <c r="E3" s="30">
        <v>8519</v>
      </c>
    </row>
    <row r="4" spans="2:5" x14ac:dyDescent="0.3">
      <c r="B4" s="39">
        <v>4</v>
      </c>
      <c r="C4" s="39">
        <v>1</v>
      </c>
      <c r="D4" s="40">
        <v>1182.4155000000001</v>
      </c>
      <c r="E4" s="30">
        <v>152770</v>
      </c>
    </row>
    <row r="5" spans="2:5" x14ac:dyDescent="0.3">
      <c r="B5" s="39">
        <v>4</v>
      </c>
      <c r="C5" s="39">
        <v>1</v>
      </c>
      <c r="D5" s="40">
        <v>1238.721</v>
      </c>
      <c r="E5" s="30">
        <v>4169</v>
      </c>
    </row>
    <row r="6" spans="2:5" x14ac:dyDescent="0.3">
      <c r="B6" s="39">
        <v>4</v>
      </c>
      <c r="C6" s="39">
        <v>2</v>
      </c>
      <c r="D6" s="40">
        <v>1365.3</v>
      </c>
      <c r="E6" s="30">
        <v>1804</v>
      </c>
    </row>
    <row r="7" spans="2:5" x14ac:dyDescent="0.3">
      <c r="B7" s="39">
        <v>4</v>
      </c>
      <c r="C7" s="39">
        <v>2</v>
      </c>
      <c r="D7" s="40">
        <v>1433.5650000000001</v>
      </c>
      <c r="E7" s="30">
        <v>105694</v>
      </c>
    </row>
    <row r="8" spans="2:5" x14ac:dyDescent="0.3">
      <c r="B8" s="39">
        <v>4</v>
      </c>
      <c r="C8" s="39">
        <v>2</v>
      </c>
      <c r="D8" s="40">
        <v>1501.83</v>
      </c>
      <c r="E8" s="30">
        <v>2603</v>
      </c>
    </row>
    <row r="9" spans="2:5" x14ac:dyDescent="0.3">
      <c r="B9" s="39">
        <v>4</v>
      </c>
      <c r="C9" s="39">
        <v>3</v>
      </c>
      <c r="D9" s="40">
        <v>1843.69</v>
      </c>
      <c r="E9" s="30">
        <v>1408</v>
      </c>
    </row>
    <row r="10" spans="2:5" x14ac:dyDescent="0.3">
      <c r="B10" s="39">
        <v>4</v>
      </c>
      <c r="C10" s="39">
        <v>3</v>
      </c>
      <c r="D10" s="40">
        <v>1935.8744999999999</v>
      </c>
      <c r="E10" s="30">
        <v>88436</v>
      </c>
    </row>
    <row r="11" spans="2:5" x14ac:dyDescent="0.3">
      <c r="B11" s="39">
        <v>4</v>
      </c>
      <c r="C11" s="39">
        <v>3</v>
      </c>
      <c r="D11" s="40">
        <v>2028.059</v>
      </c>
      <c r="E11" s="30">
        <v>2467</v>
      </c>
    </row>
    <row r="12" spans="2:5" x14ac:dyDescent="0.3">
      <c r="B12" s="39">
        <v>4</v>
      </c>
      <c r="C12" s="39">
        <v>4</v>
      </c>
      <c r="D12" s="40">
        <v>3039.64</v>
      </c>
      <c r="E12" s="30">
        <v>647</v>
      </c>
    </row>
    <row r="13" spans="2:5" x14ac:dyDescent="0.3">
      <c r="B13" s="39">
        <v>4</v>
      </c>
      <c r="C13" s="39">
        <v>4</v>
      </c>
      <c r="D13" s="40">
        <v>3191.6219999999998</v>
      </c>
      <c r="E13" s="30">
        <v>45074</v>
      </c>
    </row>
    <row r="14" spans="2:5" x14ac:dyDescent="0.3">
      <c r="B14" s="39">
        <v>4</v>
      </c>
      <c r="C14" s="39">
        <v>4</v>
      </c>
      <c r="D14" s="40">
        <v>3343.6039999999998</v>
      </c>
      <c r="E14" s="30">
        <v>760</v>
      </c>
    </row>
    <row r="15" spans="2:5" x14ac:dyDescent="0.3">
      <c r="B15" s="39">
        <v>4</v>
      </c>
      <c r="C15" s="39" t="s">
        <v>67</v>
      </c>
      <c r="D15" s="40">
        <v>1564.1887999999999</v>
      </c>
      <c r="E15" s="30">
        <v>42</v>
      </c>
    </row>
    <row r="16" spans="2:5" x14ac:dyDescent="0.3">
      <c r="B16" s="39">
        <v>4</v>
      </c>
      <c r="C16" s="39" t="s">
        <v>67</v>
      </c>
      <c r="D16" s="40">
        <v>1642.39824</v>
      </c>
      <c r="E16" s="30">
        <v>2787</v>
      </c>
    </row>
    <row r="17" spans="2:5" x14ac:dyDescent="0.3">
      <c r="B17" s="39">
        <v>4</v>
      </c>
      <c r="C17" s="39" t="s">
        <v>67</v>
      </c>
      <c r="D17" s="40">
        <v>1720.6076800000001</v>
      </c>
      <c r="E17" s="30">
        <v>15</v>
      </c>
    </row>
    <row r="18" spans="2:5" x14ac:dyDescent="0.3">
      <c r="B18" s="39">
        <v>7</v>
      </c>
      <c r="C18" s="39">
        <v>1</v>
      </c>
      <c r="D18" s="40">
        <v>1182.4155000000001</v>
      </c>
      <c r="E18" s="30">
        <v>89782</v>
      </c>
    </row>
    <row r="19" spans="2:5" x14ac:dyDescent="0.3">
      <c r="B19" s="39">
        <v>7</v>
      </c>
      <c r="C19" s="39">
        <v>2</v>
      </c>
      <c r="D19" s="40">
        <v>1433.5650000000001</v>
      </c>
      <c r="E19" s="30">
        <v>127096</v>
      </c>
    </row>
    <row r="20" spans="2:5" x14ac:dyDescent="0.3">
      <c r="B20" s="39">
        <v>7</v>
      </c>
      <c r="C20" s="39">
        <v>3</v>
      </c>
      <c r="D20" s="40">
        <v>1935.8744999999999</v>
      </c>
      <c r="E20" s="30">
        <v>84825</v>
      </c>
    </row>
    <row r="21" spans="2:5" x14ac:dyDescent="0.3">
      <c r="B21" s="39">
        <v>7</v>
      </c>
      <c r="C21" s="39">
        <v>4</v>
      </c>
      <c r="D21" s="40">
        <v>3191.6219999999998</v>
      </c>
      <c r="E21" s="30">
        <v>18893</v>
      </c>
    </row>
    <row r="22" spans="2:5" x14ac:dyDescent="0.3">
      <c r="B22" s="39">
        <v>12</v>
      </c>
      <c r="C22" s="39">
        <v>1</v>
      </c>
      <c r="D22" s="40">
        <v>1126.1099999999999</v>
      </c>
      <c r="E22" s="30">
        <v>32061</v>
      </c>
    </row>
    <row r="23" spans="2:5" x14ac:dyDescent="0.3">
      <c r="B23" s="39">
        <v>12</v>
      </c>
      <c r="C23" s="39">
        <v>1</v>
      </c>
      <c r="D23" s="40">
        <v>1238.721</v>
      </c>
      <c r="E23" s="30">
        <v>347944</v>
      </c>
    </row>
    <row r="24" spans="2:5" x14ac:dyDescent="0.3">
      <c r="B24" s="39">
        <v>12</v>
      </c>
      <c r="C24" s="39">
        <v>2</v>
      </c>
      <c r="D24" s="40">
        <v>1365.3</v>
      </c>
      <c r="E24" s="30">
        <v>50559</v>
      </c>
    </row>
    <row r="25" spans="2:5" x14ac:dyDescent="0.3">
      <c r="B25" s="39">
        <v>12</v>
      </c>
      <c r="C25" s="39">
        <v>2</v>
      </c>
      <c r="D25" s="40">
        <v>1501.83</v>
      </c>
      <c r="E25" s="30">
        <v>382963</v>
      </c>
    </row>
    <row r="26" spans="2:5" x14ac:dyDescent="0.3">
      <c r="B26" s="39">
        <v>12</v>
      </c>
      <c r="C26" s="39">
        <v>3</v>
      </c>
      <c r="D26" s="40">
        <v>1843.69</v>
      </c>
      <c r="E26" s="30">
        <v>26714</v>
      </c>
    </row>
    <row r="27" spans="2:5" x14ac:dyDescent="0.3">
      <c r="B27" s="39">
        <v>12</v>
      </c>
      <c r="C27" s="39">
        <v>3</v>
      </c>
      <c r="D27" s="40">
        <v>2028.059</v>
      </c>
      <c r="E27" s="30">
        <v>178088</v>
      </c>
    </row>
    <row r="28" spans="2:5" x14ac:dyDescent="0.3">
      <c r="B28" s="39">
        <v>25</v>
      </c>
      <c r="C28" s="39">
        <v>1</v>
      </c>
      <c r="D28" s="40">
        <v>1182.4155000000001</v>
      </c>
      <c r="E28" s="30">
        <v>66287</v>
      </c>
    </row>
    <row r="29" spans="2:5" x14ac:dyDescent="0.3">
      <c r="B29" s="39">
        <v>25</v>
      </c>
      <c r="C29" s="39">
        <v>2</v>
      </c>
      <c r="D29" s="40">
        <v>1433.5650000000001</v>
      </c>
      <c r="E29" s="30">
        <v>91936</v>
      </c>
    </row>
    <row r="30" spans="2:5" x14ac:dyDescent="0.3">
      <c r="B30" s="39">
        <v>25</v>
      </c>
      <c r="C30" s="39">
        <v>3</v>
      </c>
      <c r="D30" s="40">
        <v>1935.8744999999999</v>
      </c>
      <c r="E30" s="30">
        <v>113271</v>
      </c>
    </row>
    <row r="31" spans="2:5" x14ac:dyDescent="0.3">
      <c r="B31" s="39">
        <v>25</v>
      </c>
      <c r="C31" s="39">
        <v>4</v>
      </c>
      <c r="D31" s="40">
        <v>3191.6219999999998</v>
      </c>
      <c r="E31" s="30">
        <v>29019</v>
      </c>
    </row>
    <row r="32" spans="2:5" x14ac:dyDescent="0.3">
      <c r="B32" s="39">
        <v>26</v>
      </c>
      <c r="C32" s="39">
        <v>1</v>
      </c>
      <c r="D32" s="40">
        <v>1126.1099999999999</v>
      </c>
      <c r="E32" s="30">
        <v>63093</v>
      </c>
    </row>
    <row r="33" spans="2:5" x14ac:dyDescent="0.3">
      <c r="B33" s="39">
        <v>26</v>
      </c>
      <c r="C33" s="39">
        <v>1</v>
      </c>
      <c r="D33" s="40">
        <v>1238.721</v>
      </c>
      <c r="E33" s="30">
        <v>78102</v>
      </c>
    </row>
    <row r="34" spans="2:5" x14ac:dyDescent="0.3">
      <c r="B34" s="39">
        <v>26</v>
      </c>
      <c r="C34" s="39">
        <v>2</v>
      </c>
      <c r="D34" s="40">
        <v>1365.3</v>
      </c>
      <c r="E34" s="30">
        <v>131479</v>
      </c>
    </row>
    <row r="35" spans="2:5" x14ac:dyDescent="0.3">
      <c r="B35" s="39">
        <v>26</v>
      </c>
      <c r="C35" s="39">
        <v>2</v>
      </c>
      <c r="D35" s="40">
        <v>1501.83</v>
      </c>
      <c r="E35" s="30">
        <v>164872</v>
      </c>
    </row>
    <row r="36" spans="2:5" x14ac:dyDescent="0.3">
      <c r="B36" s="39">
        <v>26</v>
      </c>
      <c r="C36" s="39">
        <v>3</v>
      </c>
      <c r="D36" s="40">
        <v>1843.69</v>
      </c>
      <c r="E36" s="30">
        <v>63353</v>
      </c>
    </row>
    <row r="37" spans="2:5" x14ac:dyDescent="0.3">
      <c r="B37" s="39">
        <v>26</v>
      </c>
      <c r="C37" s="39">
        <v>3</v>
      </c>
      <c r="D37" s="40">
        <v>2028.059</v>
      </c>
      <c r="E37" s="30">
        <v>80404</v>
      </c>
    </row>
    <row r="38" spans="2:5" x14ac:dyDescent="0.3">
      <c r="B38" s="39">
        <v>26</v>
      </c>
      <c r="C38" s="39">
        <v>4</v>
      </c>
      <c r="D38" s="40">
        <v>3039.64</v>
      </c>
      <c r="E38" s="30">
        <v>2728</v>
      </c>
    </row>
    <row r="39" spans="2:5" x14ac:dyDescent="0.3">
      <c r="B39" s="39">
        <v>26</v>
      </c>
      <c r="C39" s="39">
        <v>4</v>
      </c>
      <c r="D39" s="40">
        <v>3343.6039999999998</v>
      </c>
      <c r="E39" s="30">
        <v>3392</v>
      </c>
    </row>
    <row r="40" spans="2:5" x14ac:dyDescent="0.3">
      <c r="B40" s="39">
        <v>34</v>
      </c>
      <c r="C40" s="39">
        <v>1</v>
      </c>
      <c r="D40" s="40">
        <v>1182.4155000000001</v>
      </c>
      <c r="E40" s="30">
        <v>51434</v>
      </c>
    </row>
    <row r="41" spans="2:5" x14ac:dyDescent="0.3">
      <c r="B41" s="39">
        <v>34</v>
      </c>
      <c r="C41" s="39">
        <v>1</v>
      </c>
      <c r="D41" s="40">
        <v>1238.721</v>
      </c>
      <c r="E41" s="30">
        <v>142923</v>
      </c>
    </row>
    <row r="42" spans="2:5" x14ac:dyDescent="0.3">
      <c r="B42" s="39">
        <v>34</v>
      </c>
      <c r="C42" s="39">
        <v>2</v>
      </c>
      <c r="D42" s="40">
        <v>1433.5650000000001</v>
      </c>
      <c r="E42" s="30">
        <v>76582</v>
      </c>
    </row>
    <row r="43" spans="2:5" x14ac:dyDescent="0.3">
      <c r="B43" s="39">
        <v>34</v>
      </c>
      <c r="C43" s="39">
        <v>2</v>
      </c>
      <c r="D43" s="40">
        <v>1501.83</v>
      </c>
      <c r="E43" s="30">
        <v>219780</v>
      </c>
    </row>
    <row r="44" spans="2:5" x14ac:dyDescent="0.3">
      <c r="B44" s="39">
        <v>34</v>
      </c>
      <c r="C44" s="39">
        <v>3</v>
      </c>
      <c r="D44" s="40">
        <v>1935.8744999999999</v>
      </c>
      <c r="E44" s="30">
        <v>113451</v>
      </c>
    </row>
    <row r="45" spans="2:5" x14ac:dyDescent="0.3">
      <c r="B45" s="39">
        <v>34</v>
      </c>
      <c r="C45" s="39">
        <v>3</v>
      </c>
      <c r="D45" s="40">
        <v>2028.059</v>
      </c>
      <c r="E45" s="30">
        <v>319127</v>
      </c>
    </row>
    <row r="46" spans="2:5" x14ac:dyDescent="0.3">
      <c r="B46" s="39">
        <v>34</v>
      </c>
      <c r="C46" s="39">
        <v>4</v>
      </c>
      <c r="D46" s="40">
        <v>3191.6219999999998</v>
      </c>
      <c r="E46" s="30">
        <v>6592</v>
      </c>
    </row>
    <row r="47" spans="2:5" x14ac:dyDescent="0.3">
      <c r="B47" s="39">
        <v>34</v>
      </c>
      <c r="C47" s="39">
        <v>4</v>
      </c>
      <c r="D47" s="40">
        <v>3343.6039999999998</v>
      </c>
      <c r="E47" s="30">
        <v>17226</v>
      </c>
    </row>
    <row r="48" spans="2:5" x14ac:dyDescent="0.3">
      <c r="B48" s="39">
        <v>34</v>
      </c>
      <c r="C48" s="39" t="s">
        <v>67</v>
      </c>
      <c r="D48" s="40">
        <v>1655.6592149999999</v>
      </c>
      <c r="E48" s="30">
        <v>4033</v>
      </c>
    </row>
    <row r="49" spans="2:5" x14ac:dyDescent="0.3">
      <c r="B49" s="39">
        <v>34</v>
      </c>
      <c r="C49" s="39" t="s">
        <v>67</v>
      </c>
      <c r="D49" s="40">
        <v>1734.5001299999999</v>
      </c>
      <c r="E49" s="30">
        <v>13984</v>
      </c>
    </row>
    <row r="50" spans="2:5" x14ac:dyDescent="0.3">
      <c r="B50" s="39">
        <v>39</v>
      </c>
      <c r="C50" s="39">
        <v>1</v>
      </c>
      <c r="D50" s="40">
        <v>1126.1099999999999</v>
      </c>
      <c r="E50" s="30">
        <v>27744</v>
      </c>
    </row>
    <row r="51" spans="2:5" x14ac:dyDescent="0.3">
      <c r="B51" s="39">
        <v>39</v>
      </c>
      <c r="C51" s="39">
        <v>1</v>
      </c>
      <c r="D51" s="40">
        <v>1238.721</v>
      </c>
      <c r="E51" s="30">
        <v>238172</v>
      </c>
    </row>
    <row r="52" spans="2:5" x14ac:dyDescent="0.3">
      <c r="B52" s="39">
        <v>39</v>
      </c>
      <c r="C52" s="39">
        <v>2</v>
      </c>
      <c r="D52" s="40">
        <v>1365.3</v>
      </c>
      <c r="E52" s="30">
        <v>46377</v>
      </c>
    </row>
    <row r="53" spans="2:5" x14ac:dyDescent="0.3">
      <c r="B53" s="39">
        <v>39</v>
      </c>
      <c r="C53" s="39">
        <v>2</v>
      </c>
      <c r="D53" s="40">
        <v>1501.83</v>
      </c>
      <c r="E53" s="30">
        <v>415761</v>
      </c>
    </row>
    <row r="54" spans="2:5" x14ac:dyDescent="0.3">
      <c r="B54" s="39">
        <v>39</v>
      </c>
      <c r="C54" s="39">
        <v>3</v>
      </c>
      <c r="D54" s="40">
        <v>1843.69</v>
      </c>
      <c r="E54" s="30">
        <v>35498</v>
      </c>
    </row>
    <row r="55" spans="2:5" x14ac:dyDescent="0.3">
      <c r="B55" s="39">
        <v>39</v>
      </c>
      <c r="C55" s="39">
        <v>3</v>
      </c>
      <c r="D55" s="40">
        <v>2028.059</v>
      </c>
      <c r="E55" s="30">
        <v>304225</v>
      </c>
    </row>
    <row r="56" spans="2:5" x14ac:dyDescent="0.3">
      <c r="B56" s="39">
        <v>39</v>
      </c>
      <c r="C56" s="39">
        <v>4</v>
      </c>
      <c r="D56" s="40">
        <v>3039.64</v>
      </c>
      <c r="E56" s="30">
        <v>1438</v>
      </c>
    </row>
    <row r="57" spans="2:5" x14ac:dyDescent="0.3">
      <c r="B57" s="39">
        <v>39</v>
      </c>
      <c r="C57" s="39">
        <v>4</v>
      </c>
      <c r="D57" s="40">
        <v>3343.6039999999998</v>
      </c>
      <c r="E57" s="30">
        <v>15526</v>
      </c>
    </row>
    <row r="58" spans="2:5" x14ac:dyDescent="0.3">
      <c r="B58" s="39">
        <v>42</v>
      </c>
      <c r="C58" s="39">
        <v>1</v>
      </c>
      <c r="D58" s="40">
        <v>1126.1099999999999</v>
      </c>
      <c r="E58" s="30">
        <v>14086</v>
      </c>
    </row>
    <row r="59" spans="2:5" x14ac:dyDescent="0.3">
      <c r="B59" s="39">
        <v>42</v>
      </c>
      <c r="C59" s="39">
        <v>1</v>
      </c>
      <c r="D59" s="40">
        <v>1238.721</v>
      </c>
      <c r="E59" s="30">
        <v>90322</v>
      </c>
    </row>
    <row r="60" spans="2:5" x14ac:dyDescent="0.3">
      <c r="B60" s="39">
        <v>42</v>
      </c>
      <c r="C60" s="39">
        <v>2</v>
      </c>
      <c r="D60" s="40">
        <v>1365.3</v>
      </c>
      <c r="E60" s="30">
        <v>28947</v>
      </c>
    </row>
    <row r="61" spans="2:5" x14ac:dyDescent="0.3">
      <c r="B61" s="39">
        <v>42</v>
      </c>
      <c r="C61" s="39">
        <v>2</v>
      </c>
      <c r="D61" s="40">
        <v>1501.83</v>
      </c>
      <c r="E61" s="30">
        <v>189016</v>
      </c>
    </row>
    <row r="62" spans="2:5" x14ac:dyDescent="0.3">
      <c r="B62" s="39">
        <v>42</v>
      </c>
      <c r="C62" s="39">
        <v>3</v>
      </c>
      <c r="D62" s="40">
        <v>1843.69</v>
      </c>
      <c r="E62" s="30">
        <v>27825</v>
      </c>
    </row>
    <row r="63" spans="2:5" x14ac:dyDescent="0.3">
      <c r="B63" s="39">
        <v>42</v>
      </c>
      <c r="C63" s="39">
        <v>3</v>
      </c>
      <c r="D63" s="40">
        <v>2028.059</v>
      </c>
      <c r="E63" s="30">
        <v>178643</v>
      </c>
    </row>
    <row r="64" spans="2:5" x14ac:dyDescent="0.3">
      <c r="B64" s="39">
        <v>42</v>
      </c>
      <c r="C64" s="39">
        <v>4</v>
      </c>
      <c r="D64" s="40">
        <v>3039.64</v>
      </c>
      <c r="E64" s="30">
        <v>8090</v>
      </c>
    </row>
    <row r="65" spans="2:5" x14ac:dyDescent="0.3">
      <c r="B65" s="39">
        <v>42</v>
      </c>
      <c r="C65" s="39">
        <v>4</v>
      </c>
      <c r="D65" s="40">
        <v>3343.6039999999998</v>
      </c>
      <c r="E65" s="30">
        <v>51978</v>
      </c>
    </row>
    <row r="66" spans="2:5" x14ac:dyDescent="0.3">
      <c r="B66" s="39">
        <v>44</v>
      </c>
      <c r="C66" s="39">
        <v>1</v>
      </c>
      <c r="D66" s="40">
        <v>1126.1099999999999</v>
      </c>
      <c r="E66" s="30">
        <v>107</v>
      </c>
    </row>
    <row r="67" spans="2:5" x14ac:dyDescent="0.3">
      <c r="B67" s="39">
        <v>44</v>
      </c>
      <c r="C67" s="39">
        <v>1</v>
      </c>
      <c r="D67" s="40">
        <v>1182.4155000000001</v>
      </c>
      <c r="E67" s="30">
        <v>29023</v>
      </c>
    </row>
    <row r="68" spans="2:5" x14ac:dyDescent="0.3">
      <c r="B68" s="39">
        <v>44</v>
      </c>
      <c r="C68" s="39">
        <v>1</v>
      </c>
      <c r="D68" s="40">
        <v>1238.721</v>
      </c>
      <c r="E68" s="30">
        <v>92872</v>
      </c>
    </row>
    <row r="69" spans="2:5" x14ac:dyDescent="0.3">
      <c r="B69" s="39">
        <v>44</v>
      </c>
      <c r="C69" s="39">
        <v>1</v>
      </c>
      <c r="D69" s="40">
        <v>1520.2484999999999</v>
      </c>
      <c r="E69" s="30">
        <v>2951</v>
      </c>
    </row>
    <row r="70" spans="2:5" x14ac:dyDescent="0.3">
      <c r="B70" s="39">
        <v>44</v>
      </c>
      <c r="C70" s="39">
        <v>1</v>
      </c>
      <c r="D70" s="40">
        <v>1576.5540000000001</v>
      </c>
      <c r="E70" s="30">
        <v>15136</v>
      </c>
    </row>
    <row r="71" spans="2:5" x14ac:dyDescent="0.3">
      <c r="B71" s="39">
        <v>44</v>
      </c>
      <c r="C71" s="39">
        <v>1</v>
      </c>
      <c r="D71" s="40">
        <v>1801.7760000000001</v>
      </c>
      <c r="E71" s="30">
        <v>2347</v>
      </c>
    </row>
    <row r="72" spans="2:5" x14ac:dyDescent="0.3">
      <c r="B72" s="39">
        <v>44</v>
      </c>
      <c r="C72" s="39">
        <v>2</v>
      </c>
      <c r="D72" s="40">
        <v>1365.3</v>
      </c>
      <c r="E72" s="30">
        <v>26</v>
      </c>
    </row>
    <row r="73" spans="2:5" x14ac:dyDescent="0.3">
      <c r="B73" s="39">
        <v>44</v>
      </c>
      <c r="C73" s="39">
        <v>2</v>
      </c>
      <c r="D73" s="40">
        <v>1433.5650000000001</v>
      </c>
      <c r="E73" s="30">
        <v>43210</v>
      </c>
    </row>
    <row r="74" spans="2:5" x14ac:dyDescent="0.3">
      <c r="B74" s="39">
        <v>44</v>
      </c>
      <c r="C74" s="39">
        <v>2</v>
      </c>
      <c r="D74" s="40">
        <v>1501.83</v>
      </c>
      <c r="E74" s="30">
        <v>129792</v>
      </c>
    </row>
    <row r="75" spans="2:5" x14ac:dyDescent="0.3">
      <c r="B75" s="39">
        <v>44</v>
      </c>
      <c r="C75" s="39">
        <v>2</v>
      </c>
      <c r="D75" s="40">
        <v>1843.155</v>
      </c>
      <c r="E75" s="30">
        <v>5399</v>
      </c>
    </row>
    <row r="76" spans="2:5" x14ac:dyDescent="0.3">
      <c r="B76" s="39">
        <v>44</v>
      </c>
      <c r="C76" s="39">
        <v>2</v>
      </c>
      <c r="D76" s="40">
        <v>1911.42</v>
      </c>
      <c r="E76" s="30">
        <v>22523</v>
      </c>
    </row>
    <row r="77" spans="2:5" x14ac:dyDescent="0.3">
      <c r="B77" s="39">
        <v>44</v>
      </c>
      <c r="C77" s="39">
        <v>2</v>
      </c>
      <c r="D77" s="40">
        <v>2184.48</v>
      </c>
      <c r="E77" s="30">
        <v>4006</v>
      </c>
    </row>
    <row r="78" spans="2:5" x14ac:dyDescent="0.3">
      <c r="B78" s="39">
        <v>44</v>
      </c>
      <c r="C78" s="39">
        <v>3</v>
      </c>
      <c r="D78" s="40">
        <v>1843.69</v>
      </c>
      <c r="E78" s="30">
        <v>6</v>
      </c>
    </row>
    <row r="79" spans="2:5" x14ac:dyDescent="0.3">
      <c r="B79" s="39">
        <v>44</v>
      </c>
      <c r="C79" s="39">
        <v>3</v>
      </c>
      <c r="D79" s="40">
        <v>1935.8744999999999</v>
      </c>
      <c r="E79" s="30">
        <v>33542</v>
      </c>
    </row>
    <row r="80" spans="2:5" x14ac:dyDescent="0.3">
      <c r="B80" s="39">
        <v>44</v>
      </c>
      <c r="C80" s="39">
        <v>3</v>
      </c>
      <c r="D80" s="40">
        <v>2028.059</v>
      </c>
      <c r="E80" s="30">
        <v>100344</v>
      </c>
    </row>
    <row r="81" spans="2:5" x14ac:dyDescent="0.3">
      <c r="B81" s="39">
        <v>44</v>
      </c>
      <c r="C81" s="39">
        <v>3</v>
      </c>
      <c r="D81" s="40">
        <v>2488.9814999999999</v>
      </c>
      <c r="E81" s="30">
        <v>4744</v>
      </c>
    </row>
    <row r="82" spans="2:5" x14ac:dyDescent="0.3">
      <c r="B82" s="39">
        <v>44</v>
      </c>
      <c r="C82" s="39">
        <v>3</v>
      </c>
      <c r="D82" s="40">
        <v>2581.1660000000002</v>
      </c>
      <c r="E82" s="30">
        <v>17498</v>
      </c>
    </row>
    <row r="83" spans="2:5" x14ac:dyDescent="0.3">
      <c r="B83" s="39">
        <v>44</v>
      </c>
      <c r="C83" s="39">
        <v>3</v>
      </c>
      <c r="D83" s="40">
        <v>2949.904</v>
      </c>
      <c r="E83" s="30">
        <v>3131</v>
      </c>
    </row>
    <row r="84" spans="2:5" x14ac:dyDescent="0.3">
      <c r="B84" s="39">
        <v>44</v>
      </c>
      <c r="C84" s="39">
        <v>4</v>
      </c>
      <c r="D84" s="40">
        <v>3039.64</v>
      </c>
      <c r="E84" s="30">
        <v>5</v>
      </c>
    </row>
    <row r="85" spans="2:5" x14ac:dyDescent="0.3">
      <c r="B85" s="39">
        <v>44</v>
      </c>
      <c r="C85" s="39">
        <v>4</v>
      </c>
      <c r="D85" s="40">
        <v>3191.6219999999998</v>
      </c>
      <c r="E85" s="30">
        <v>3238</v>
      </c>
    </row>
    <row r="86" spans="2:5" x14ac:dyDescent="0.3">
      <c r="B86" s="39">
        <v>44</v>
      </c>
      <c r="C86" s="39">
        <v>4</v>
      </c>
      <c r="D86" s="40">
        <v>3343.6039999999998</v>
      </c>
      <c r="E86" s="30">
        <v>9448</v>
      </c>
    </row>
    <row r="87" spans="2:5" x14ac:dyDescent="0.3">
      <c r="B87" s="39">
        <v>44</v>
      </c>
      <c r="C87" s="39">
        <v>4</v>
      </c>
      <c r="D87" s="40">
        <v>4103.5140000000001</v>
      </c>
      <c r="E87" s="30">
        <v>529</v>
      </c>
    </row>
    <row r="88" spans="2:5" x14ac:dyDescent="0.3">
      <c r="B88" s="39">
        <v>44</v>
      </c>
      <c r="C88" s="39">
        <v>4</v>
      </c>
      <c r="D88" s="40">
        <v>4255.4960000000001</v>
      </c>
      <c r="E88" s="30">
        <v>1806</v>
      </c>
    </row>
    <row r="89" spans="2:5" x14ac:dyDescent="0.3">
      <c r="B89" s="39">
        <v>44</v>
      </c>
      <c r="C89" s="39">
        <v>4</v>
      </c>
      <c r="D89" s="40">
        <v>4863.424</v>
      </c>
      <c r="E89" s="30">
        <v>197</v>
      </c>
    </row>
    <row r="90" spans="2:5" x14ac:dyDescent="0.3">
      <c r="B90" s="39">
        <v>44</v>
      </c>
      <c r="C90" s="39" t="s">
        <v>67</v>
      </c>
      <c r="D90" s="40">
        <v>1494.8507999999999</v>
      </c>
      <c r="E90" s="30">
        <v>551</v>
      </c>
    </row>
    <row r="91" spans="2:5" x14ac:dyDescent="0.3">
      <c r="B91" s="39">
        <v>44</v>
      </c>
      <c r="C91" s="39" t="s">
        <v>67</v>
      </c>
      <c r="D91" s="40">
        <v>1569.5933399999999</v>
      </c>
      <c r="E91" s="30">
        <v>922</v>
      </c>
    </row>
    <row r="92" spans="2:5" x14ac:dyDescent="0.3">
      <c r="B92" s="39">
        <v>44</v>
      </c>
      <c r="C92" s="39" t="s">
        <v>67</v>
      </c>
      <c r="D92" s="40">
        <v>1644.3358800000001</v>
      </c>
      <c r="E92" s="30">
        <v>2603</v>
      </c>
    </row>
    <row r="93" spans="2:5" x14ac:dyDescent="0.3">
      <c r="B93" s="39">
        <v>44</v>
      </c>
      <c r="C93" s="39" t="s">
        <v>67</v>
      </c>
      <c r="D93" s="40">
        <v>2018.0485799999999</v>
      </c>
      <c r="E93" s="30">
        <v>108</v>
      </c>
    </row>
    <row r="94" spans="2:5" x14ac:dyDescent="0.3">
      <c r="B94" s="39">
        <v>44</v>
      </c>
      <c r="C94" s="39" t="s">
        <v>67</v>
      </c>
      <c r="D94" s="40">
        <v>2092.7911199999999</v>
      </c>
      <c r="E94" s="30">
        <v>512</v>
      </c>
    </row>
    <row r="95" spans="2:5" x14ac:dyDescent="0.3">
      <c r="B95" s="39">
        <v>44</v>
      </c>
      <c r="C95" s="39" t="s">
        <v>67</v>
      </c>
      <c r="D95" s="40">
        <v>2391.7612800000002</v>
      </c>
      <c r="E95" s="30">
        <v>103</v>
      </c>
    </row>
    <row r="96" spans="2:5" x14ac:dyDescent="0.3">
      <c r="B96" s="39">
        <v>47</v>
      </c>
      <c r="C96" s="39">
        <v>1</v>
      </c>
      <c r="D96" s="40">
        <v>0</v>
      </c>
      <c r="E96" s="30">
        <v>2186</v>
      </c>
    </row>
    <row r="97" spans="2:5" x14ac:dyDescent="0.3">
      <c r="B97" s="39">
        <v>47</v>
      </c>
      <c r="C97" s="39">
        <v>1</v>
      </c>
      <c r="D97" s="40">
        <v>1126.1099999999999</v>
      </c>
      <c r="E97" s="30">
        <v>75712</v>
      </c>
    </row>
    <row r="98" spans="2:5" x14ac:dyDescent="0.3">
      <c r="B98" s="39">
        <v>47</v>
      </c>
      <c r="C98" s="39">
        <v>1</v>
      </c>
      <c r="D98" s="40">
        <v>1238.721</v>
      </c>
      <c r="E98" s="30">
        <v>1983</v>
      </c>
    </row>
    <row r="99" spans="2:5" x14ac:dyDescent="0.3">
      <c r="B99" s="39">
        <v>47</v>
      </c>
      <c r="C99" s="39">
        <v>2</v>
      </c>
      <c r="D99" s="40">
        <v>0</v>
      </c>
      <c r="E99" s="30">
        <v>4386</v>
      </c>
    </row>
    <row r="100" spans="2:5" x14ac:dyDescent="0.3">
      <c r="B100" s="39">
        <v>47</v>
      </c>
      <c r="C100" s="39">
        <v>2</v>
      </c>
      <c r="D100" s="40">
        <v>1365.3</v>
      </c>
      <c r="E100" s="30">
        <v>130802</v>
      </c>
    </row>
    <row r="101" spans="2:5" x14ac:dyDescent="0.3">
      <c r="B101" s="39">
        <v>47</v>
      </c>
      <c r="C101" s="39">
        <v>2</v>
      </c>
      <c r="D101" s="40">
        <v>1501.83</v>
      </c>
      <c r="E101" s="30">
        <v>3406</v>
      </c>
    </row>
    <row r="102" spans="2:5" x14ac:dyDescent="0.3">
      <c r="B102" s="39">
        <v>47</v>
      </c>
      <c r="C102" s="39">
        <v>3</v>
      </c>
      <c r="D102" s="40">
        <v>0</v>
      </c>
      <c r="E102" s="30">
        <v>3061</v>
      </c>
    </row>
    <row r="103" spans="2:5" x14ac:dyDescent="0.3">
      <c r="B103" s="39">
        <v>47</v>
      </c>
      <c r="C103" s="39">
        <v>3</v>
      </c>
      <c r="D103" s="40">
        <v>1843.69</v>
      </c>
      <c r="E103" s="30">
        <v>89292</v>
      </c>
    </row>
    <row r="104" spans="2:5" x14ac:dyDescent="0.3">
      <c r="B104" s="39">
        <v>47</v>
      </c>
      <c r="C104" s="39">
        <v>3</v>
      </c>
      <c r="D104" s="40">
        <v>2028.059</v>
      </c>
      <c r="E104" s="30">
        <v>2335</v>
      </c>
    </row>
    <row r="105" spans="2:5" x14ac:dyDescent="0.3">
      <c r="B105" s="39">
        <v>47</v>
      </c>
      <c r="C105" s="39">
        <v>4</v>
      </c>
      <c r="D105" s="40">
        <v>0</v>
      </c>
      <c r="E105" s="30">
        <v>911</v>
      </c>
    </row>
    <row r="106" spans="2:5" x14ac:dyDescent="0.3">
      <c r="B106" s="39">
        <v>47</v>
      </c>
      <c r="C106" s="39">
        <v>4</v>
      </c>
      <c r="D106" s="40">
        <v>3039.64</v>
      </c>
      <c r="E106" s="30">
        <v>21745</v>
      </c>
    </row>
    <row r="107" spans="2:5" x14ac:dyDescent="0.3">
      <c r="B107" s="39">
        <v>47</v>
      </c>
      <c r="C107" s="39">
        <v>4</v>
      </c>
      <c r="D107" s="40">
        <v>3343.6039999999998</v>
      </c>
      <c r="E107" s="30">
        <v>509</v>
      </c>
    </row>
    <row r="108" spans="2:5" x14ac:dyDescent="0.3">
      <c r="B108" s="39">
        <v>50</v>
      </c>
      <c r="C108" s="39">
        <v>1</v>
      </c>
      <c r="D108" s="40">
        <v>1126.1099999999999</v>
      </c>
      <c r="E108" s="30">
        <v>18</v>
      </c>
    </row>
    <row r="109" spans="2:5" x14ac:dyDescent="0.3">
      <c r="B109" s="39">
        <v>50</v>
      </c>
      <c r="C109" s="39">
        <v>1</v>
      </c>
      <c r="D109" s="40">
        <v>1182.4155000000001</v>
      </c>
      <c r="E109" s="30">
        <v>137880</v>
      </c>
    </row>
    <row r="110" spans="2:5" x14ac:dyDescent="0.3">
      <c r="B110" s="39">
        <v>50</v>
      </c>
      <c r="C110" s="39">
        <v>1</v>
      </c>
      <c r="D110" s="40">
        <v>1238.721</v>
      </c>
      <c r="E110" s="30">
        <v>31430</v>
      </c>
    </row>
    <row r="111" spans="2:5" x14ac:dyDescent="0.3">
      <c r="B111" s="39">
        <v>50</v>
      </c>
      <c r="C111" s="39">
        <v>1</v>
      </c>
      <c r="D111" s="40">
        <v>1520.2484999999999</v>
      </c>
      <c r="E111" s="30">
        <v>2798</v>
      </c>
    </row>
    <row r="112" spans="2:5" x14ac:dyDescent="0.3">
      <c r="B112" s="39">
        <v>50</v>
      </c>
      <c r="C112" s="39">
        <v>2</v>
      </c>
      <c r="D112" s="40">
        <v>1365.3</v>
      </c>
      <c r="E112" s="30">
        <v>5</v>
      </c>
    </row>
    <row r="113" spans="2:5" x14ac:dyDescent="0.3">
      <c r="B113" s="39">
        <v>50</v>
      </c>
      <c r="C113" s="39">
        <v>2</v>
      </c>
      <c r="D113" s="40">
        <v>1433.5650000000001</v>
      </c>
      <c r="E113" s="30">
        <v>125841</v>
      </c>
    </row>
    <row r="114" spans="2:5" x14ac:dyDescent="0.3">
      <c r="B114" s="39">
        <v>50</v>
      </c>
      <c r="C114" s="39">
        <v>2</v>
      </c>
      <c r="D114" s="40">
        <v>1501.83</v>
      </c>
      <c r="E114" s="30">
        <v>27006</v>
      </c>
    </row>
    <row r="115" spans="2:5" x14ac:dyDescent="0.3">
      <c r="B115" s="39">
        <v>50</v>
      </c>
      <c r="C115" s="39">
        <v>2</v>
      </c>
      <c r="D115" s="40">
        <v>1843.155</v>
      </c>
      <c r="E115" s="30">
        <v>2259</v>
      </c>
    </row>
    <row r="116" spans="2:5" x14ac:dyDescent="0.3">
      <c r="B116" s="39">
        <v>50</v>
      </c>
      <c r="C116" s="39">
        <v>3</v>
      </c>
      <c r="D116" s="40">
        <v>1843.69</v>
      </c>
      <c r="E116" s="30">
        <v>6</v>
      </c>
    </row>
    <row r="117" spans="2:5" x14ac:dyDescent="0.3">
      <c r="B117" s="39">
        <v>50</v>
      </c>
      <c r="C117" s="39">
        <v>3</v>
      </c>
      <c r="D117" s="40">
        <v>1935.8744999999999</v>
      </c>
      <c r="E117" s="30">
        <v>124767</v>
      </c>
    </row>
    <row r="118" spans="2:5" x14ac:dyDescent="0.3">
      <c r="B118" s="39">
        <v>50</v>
      </c>
      <c r="C118" s="39">
        <v>3</v>
      </c>
      <c r="D118" s="40">
        <v>2028.059</v>
      </c>
      <c r="E118" s="30">
        <v>27109</v>
      </c>
    </row>
    <row r="119" spans="2:5" x14ac:dyDescent="0.3">
      <c r="B119" s="39">
        <v>50</v>
      </c>
      <c r="C119" s="39">
        <v>3</v>
      </c>
      <c r="D119" s="40">
        <v>2488.9814999999999</v>
      </c>
      <c r="E119" s="30">
        <v>2067</v>
      </c>
    </row>
    <row r="120" spans="2:5" x14ac:dyDescent="0.3">
      <c r="B120" s="39">
        <v>50</v>
      </c>
      <c r="C120" s="39">
        <v>4</v>
      </c>
      <c r="D120" s="40">
        <v>3039.64</v>
      </c>
      <c r="E120" s="30">
        <v>2</v>
      </c>
    </row>
    <row r="121" spans="2:5" x14ac:dyDescent="0.3">
      <c r="B121" s="39">
        <v>50</v>
      </c>
      <c r="C121" s="39">
        <v>4</v>
      </c>
      <c r="D121" s="40">
        <v>3191.6219999999998</v>
      </c>
      <c r="E121" s="30">
        <v>32833</v>
      </c>
    </row>
    <row r="122" spans="2:5" x14ac:dyDescent="0.3">
      <c r="B122" s="39">
        <v>50</v>
      </c>
      <c r="C122" s="39">
        <v>4</v>
      </c>
      <c r="D122" s="40">
        <v>3343.6039999999998</v>
      </c>
      <c r="E122" s="30">
        <v>7215</v>
      </c>
    </row>
    <row r="123" spans="2:5" x14ac:dyDescent="0.3">
      <c r="B123" s="39">
        <v>50</v>
      </c>
      <c r="C123" s="39">
        <v>4</v>
      </c>
      <c r="D123" s="40">
        <v>4103.5140000000001</v>
      </c>
      <c r="E123" s="30">
        <v>562</v>
      </c>
    </row>
    <row r="124" spans="2:5" x14ac:dyDescent="0.3">
      <c r="B124" s="39">
        <v>50</v>
      </c>
      <c r="C124" s="39" t="s">
        <v>67</v>
      </c>
      <c r="D124" s="40">
        <v>1557.8556000000001</v>
      </c>
      <c r="E124" s="30">
        <v>288</v>
      </c>
    </row>
    <row r="125" spans="2:5" x14ac:dyDescent="0.3">
      <c r="B125" s="39">
        <v>50</v>
      </c>
      <c r="C125" s="39" t="s">
        <v>67</v>
      </c>
      <c r="D125" s="40">
        <v>1635.74838</v>
      </c>
      <c r="E125" s="30">
        <v>3345</v>
      </c>
    </row>
    <row r="126" spans="2:5" x14ac:dyDescent="0.3">
      <c r="B126" s="39">
        <v>50</v>
      </c>
      <c r="C126" s="39" t="s">
        <v>67</v>
      </c>
      <c r="D126" s="40">
        <v>1713.6411599999999</v>
      </c>
      <c r="E126" s="30">
        <v>833</v>
      </c>
    </row>
    <row r="127" spans="2:5" x14ac:dyDescent="0.3">
      <c r="B127" s="39">
        <v>50</v>
      </c>
      <c r="C127" s="39" t="s">
        <v>67</v>
      </c>
      <c r="D127" s="40">
        <v>2103.1050599999999</v>
      </c>
      <c r="E127" s="30">
        <v>47</v>
      </c>
    </row>
    <row r="128" spans="2:5" x14ac:dyDescent="0.3">
      <c r="B128" s="39">
        <v>61</v>
      </c>
      <c r="C128" s="39">
        <v>1</v>
      </c>
      <c r="D128" s="40">
        <v>1126.1099999999999</v>
      </c>
      <c r="E128" s="30">
        <v>5737</v>
      </c>
    </row>
    <row r="129" spans="2:5" x14ac:dyDescent="0.3">
      <c r="B129" s="39">
        <v>61</v>
      </c>
      <c r="C129" s="39">
        <v>1</v>
      </c>
      <c r="D129" s="40">
        <v>1238.721</v>
      </c>
      <c r="E129" s="30">
        <v>54456</v>
      </c>
    </row>
    <row r="130" spans="2:5" x14ac:dyDescent="0.3">
      <c r="B130" s="39">
        <v>61</v>
      </c>
      <c r="C130" s="39">
        <v>1</v>
      </c>
      <c r="D130" s="40">
        <v>1463.943</v>
      </c>
      <c r="E130" s="30">
        <v>2</v>
      </c>
    </row>
    <row r="131" spans="2:5" x14ac:dyDescent="0.3">
      <c r="B131" s="39">
        <v>61</v>
      </c>
      <c r="C131" s="39">
        <v>1</v>
      </c>
      <c r="D131" s="40">
        <v>1576.5540000000001</v>
      </c>
      <c r="E131" s="30">
        <v>4799</v>
      </c>
    </row>
    <row r="132" spans="2:5" x14ac:dyDescent="0.3">
      <c r="B132" s="39">
        <v>61</v>
      </c>
      <c r="C132" s="39">
        <v>2</v>
      </c>
      <c r="D132" s="40">
        <v>1365.3</v>
      </c>
      <c r="E132" s="30">
        <v>4535</v>
      </c>
    </row>
    <row r="133" spans="2:5" x14ac:dyDescent="0.3">
      <c r="B133" s="39">
        <v>61</v>
      </c>
      <c r="C133" s="39">
        <v>2</v>
      </c>
      <c r="D133" s="40">
        <v>1501.83</v>
      </c>
      <c r="E133" s="30">
        <v>68532</v>
      </c>
    </row>
    <row r="134" spans="2:5" x14ac:dyDescent="0.3">
      <c r="B134" s="39">
        <v>61</v>
      </c>
      <c r="C134" s="39">
        <v>2</v>
      </c>
      <c r="D134" s="40">
        <v>1911.42</v>
      </c>
      <c r="E134" s="30">
        <v>6597</v>
      </c>
    </row>
    <row r="135" spans="2:5" x14ac:dyDescent="0.3">
      <c r="B135" s="39">
        <v>61</v>
      </c>
      <c r="C135" s="39">
        <v>3</v>
      </c>
      <c r="D135" s="40">
        <v>1843.69</v>
      </c>
      <c r="E135" s="30">
        <v>960</v>
      </c>
    </row>
    <row r="136" spans="2:5" x14ac:dyDescent="0.3">
      <c r="B136" s="39">
        <v>61</v>
      </c>
      <c r="C136" s="39">
        <v>3</v>
      </c>
      <c r="D136" s="40">
        <v>2028.059</v>
      </c>
      <c r="E136" s="30">
        <v>10103</v>
      </c>
    </row>
    <row r="137" spans="2:5" x14ac:dyDescent="0.3">
      <c r="B137" s="39">
        <v>61</v>
      </c>
      <c r="C137" s="39">
        <v>3</v>
      </c>
      <c r="D137" s="40">
        <v>2581.1660000000002</v>
      </c>
      <c r="E137" s="30">
        <v>1361</v>
      </c>
    </row>
    <row r="138" spans="2:5" x14ac:dyDescent="0.3">
      <c r="B138" s="39">
        <v>61</v>
      </c>
      <c r="C138" s="39">
        <v>4</v>
      </c>
      <c r="D138" s="40">
        <v>3039.64</v>
      </c>
      <c r="E138" s="30">
        <v>7</v>
      </c>
    </row>
    <row r="139" spans="2:5" x14ac:dyDescent="0.3">
      <c r="B139" s="39">
        <v>61</v>
      </c>
      <c r="C139" s="39">
        <v>4</v>
      </c>
      <c r="D139" s="40">
        <v>3343.6039999999998</v>
      </c>
      <c r="E139" s="30">
        <v>73</v>
      </c>
    </row>
    <row r="140" spans="2:5" x14ac:dyDescent="0.3">
      <c r="B140" s="39">
        <v>61</v>
      </c>
      <c r="C140" s="39">
        <v>4</v>
      </c>
      <c r="D140" s="40">
        <v>4255.4960000000001</v>
      </c>
      <c r="E140" s="30">
        <v>5</v>
      </c>
    </row>
    <row r="141" spans="2:5" x14ac:dyDescent="0.3">
      <c r="B141" s="39">
        <v>62</v>
      </c>
      <c r="C141" s="39">
        <v>1</v>
      </c>
      <c r="D141" s="40">
        <v>1126.1099999999999</v>
      </c>
      <c r="E141" s="30">
        <v>19033</v>
      </c>
    </row>
    <row r="142" spans="2:5" x14ac:dyDescent="0.3">
      <c r="B142" s="39">
        <v>62</v>
      </c>
      <c r="C142" s="39">
        <v>1</v>
      </c>
      <c r="D142" s="40">
        <v>1238.721</v>
      </c>
      <c r="E142" s="30">
        <v>54465</v>
      </c>
    </row>
    <row r="143" spans="2:5" x14ac:dyDescent="0.3">
      <c r="B143" s="39">
        <v>62</v>
      </c>
      <c r="C143" s="39">
        <v>1</v>
      </c>
      <c r="D143" s="40">
        <v>1463.943</v>
      </c>
      <c r="E143" s="30">
        <v>3590</v>
      </c>
    </row>
    <row r="144" spans="2:5" x14ac:dyDescent="0.3">
      <c r="B144" s="39">
        <v>62</v>
      </c>
      <c r="C144" s="39">
        <v>2</v>
      </c>
      <c r="D144" s="40">
        <v>1365.3</v>
      </c>
      <c r="E144" s="30">
        <v>10337</v>
      </c>
    </row>
    <row r="145" spans="2:5" x14ac:dyDescent="0.3">
      <c r="B145" s="39">
        <v>62</v>
      </c>
      <c r="C145" s="39">
        <v>2</v>
      </c>
      <c r="D145" s="40">
        <v>1501.83</v>
      </c>
      <c r="E145" s="30">
        <v>67623</v>
      </c>
    </row>
    <row r="146" spans="2:5" x14ac:dyDescent="0.3">
      <c r="B146" s="39">
        <v>62</v>
      </c>
      <c r="C146" s="39">
        <v>2</v>
      </c>
      <c r="D146" s="40">
        <v>1774.89</v>
      </c>
      <c r="E146" s="30">
        <v>5520</v>
      </c>
    </row>
    <row r="147" spans="2:5" x14ac:dyDescent="0.3">
      <c r="B147" s="39">
        <v>62</v>
      </c>
      <c r="C147" s="39">
        <v>3</v>
      </c>
      <c r="D147" s="40">
        <v>1843.69</v>
      </c>
      <c r="E147" s="30">
        <v>2168</v>
      </c>
    </row>
    <row r="148" spans="2:5" x14ac:dyDescent="0.3">
      <c r="B148" s="39">
        <v>62</v>
      </c>
      <c r="C148" s="39">
        <v>3</v>
      </c>
      <c r="D148" s="40">
        <v>2028.059</v>
      </c>
      <c r="E148" s="30">
        <v>9854</v>
      </c>
    </row>
    <row r="149" spans="2:5" x14ac:dyDescent="0.3">
      <c r="B149" s="39">
        <v>62</v>
      </c>
      <c r="C149" s="39">
        <v>3</v>
      </c>
      <c r="D149" s="40">
        <v>2396.797</v>
      </c>
      <c r="E149" s="30">
        <v>961</v>
      </c>
    </row>
    <row r="150" spans="2:5" x14ac:dyDescent="0.3">
      <c r="B150" s="39">
        <v>62</v>
      </c>
      <c r="C150" s="39">
        <v>4</v>
      </c>
      <c r="D150" s="40">
        <v>3039.64</v>
      </c>
      <c r="E150" s="30">
        <v>14</v>
      </c>
    </row>
    <row r="151" spans="2:5" x14ac:dyDescent="0.3">
      <c r="B151" s="39">
        <v>62</v>
      </c>
      <c r="C151" s="39">
        <v>4</v>
      </c>
      <c r="D151" s="40">
        <v>3343.6039999999998</v>
      </c>
      <c r="E151" s="30">
        <v>206</v>
      </c>
    </row>
    <row r="152" spans="2:5" x14ac:dyDescent="0.3">
      <c r="B152" s="39">
        <v>62</v>
      </c>
      <c r="C152" s="39">
        <v>4</v>
      </c>
      <c r="D152" s="40">
        <v>3951.5320000000002</v>
      </c>
      <c r="E152" s="30">
        <v>3</v>
      </c>
    </row>
    <row r="153" spans="2:5" x14ac:dyDescent="0.3">
      <c r="B153" s="39">
        <v>64</v>
      </c>
      <c r="C153" s="39">
        <v>1</v>
      </c>
      <c r="D153" s="40">
        <v>1126.1099999999999</v>
      </c>
      <c r="E153" s="30">
        <v>2728</v>
      </c>
    </row>
    <row r="154" spans="2:5" x14ac:dyDescent="0.3">
      <c r="B154" s="39">
        <v>64</v>
      </c>
      <c r="C154" s="39">
        <v>1</v>
      </c>
      <c r="D154" s="40">
        <v>1238.721</v>
      </c>
      <c r="E154" s="30">
        <v>181639</v>
      </c>
    </row>
    <row r="155" spans="2:5" x14ac:dyDescent="0.3">
      <c r="B155" s="39">
        <v>64</v>
      </c>
      <c r="C155" s="39">
        <v>2</v>
      </c>
      <c r="D155" s="40">
        <v>1365.3</v>
      </c>
      <c r="E155" s="30">
        <v>3762</v>
      </c>
    </row>
    <row r="156" spans="2:5" x14ac:dyDescent="0.3">
      <c r="B156" s="39">
        <v>64</v>
      </c>
      <c r="C156" s="39">
        <v>2</v>
      </c>
      <c r="D156" s="40">
        <v>1501.83</v>
      </c>
      <c r="E156" s="30">
        <v>245537</v>
      </c>
    </row>
    <row r="157" spans="2:5" x14ac:dyDescent="0.3">
      <c r="B157" s="39">
        <v>64</v>
      </c>
      <c r="C157" s="39">
        <v>3</v>
      </c>
      <c r="D157" s="40">
        <v>1843.69</v>
      </c>
      <c r="E157" s="30">
        <v>3206</v>
      </c>
    </row>
    <row r="158" spans="2:5" x14ac:dyDescent="0.3">
      <c r="B158" s="39">
        <v>64</v>
      </c>
      <c r="C158" s="39">
        <v>3</v>
      </c>
      <c r="D158" s="40">
        <v>2028.059</v>
      </c>
      <c r="E158" s="30">
        <v>207116</v>
      </c>
    </row>
    <row r="159" spans="2:5" x14ac:dyDescent="0.3">
      <c r="B159" s="39">
        <v>64</v>
      </c>
      <c r="C159" s="39">
        <v>4</v>
      </c>
      <c r="D159" s="40">
        <v>3039.64</v>
      </c>
      <c r="E159" s="30">
        <v>288</v>
      </c>
    </row>
    <row r="160" spans="2:5" x14ac:dyDescent="0.3">
      <c r="B160" s="39">
        <v>64</v>
      </c>
      <c r="C160" s="39">
        <v>4</v>
      </c>
      <c r="D160" s="40">
        <v>3343.6039999999998</v>
      </c>
      <c r="E160" s="30">
        <v>15308</v>
      </c>
    </row>
    <row r="161" spans="2:5" x14ac:dyDescent="0.3">
      <c r="B161" s="39">
        <v>65</v>
      </c>
      <c r="C161" s="39">
        <v>1</v>
      </c>
      <c r="D161" s="40">
        <v>0</v>
      </c>
      <c r="E161" s="30">
        <v>4663</v>
      </c>
    </row>
    <row r="162" spans="2:5" x14ac:dyDescent="0.3">
      <c r="B162" s="39">
        <v>65</v>
      </c>
      <c r="C162" s="39">
        <v>1</v>
      </c>
      <c r="D162" s="40">
        <v>1126.1099999999999</v>
      </c>
      <c r="E162" s="30">
        <v>7263</v>
      </c>
    </row>
    <row r="163" spans="2:5" x14ac:dyDescent="0.3">
      <c r="B163" s="39">
        <v>65</v>
      </c>
      <c r="C163" s="39">
        <v>1</v>
      </c>
      <c r="D163" s="40">
        <v>1238.721</v>
      </c>
      <c r="E163" s="30">
        <v>86737</v>
      </c>
    </row>
    <row r="164" spans="2:5" x14ac:dyDescent="0.3">
      <c r="B164" s="39">
        <v>65</v>
      </c>
      <c r="C164" s="39">
        <v>1</v>
      </c>
      <c r="D164" s="40">
        <v>1463.943</v>
      </c>
      <c r="E164" s="30">
        <v>7665</v>
      </c>
    </row>
    <row r="165" spans="2:5" x14ac:dyDescent="0.3">
      <c r="B165" s="39">
        <v>65</v>
      </c>
      <c r="C165" s="39">
        <v>1</v>
      </c>
      <c r="D165" s="40">
        <v>1576.5540000000001</v>
      </c>
      <c r="E165" s="30">
        <v>32851</v>
      </c>
    </row>
    <row r="166" spans="2:5" x14ac:dyDescent="0.3">
      <c r="B166" s="39">
        <v>65</v>
      </c>
      <c r="C166" s="39">
        <v>2</v>
      </c>
      <c r="D166" s="40">
        <v>0</v>
      </c>
      <c r="E166" s="30">
        <v>7321</v>
      </c>
    </row>
    <row r="167" spans="2:5" x14ac:dyDescent="0.3">
      <c r="B167" s="39">
        <v>65</v>
      </c>
      <c r="C167" s="39">
        <v>2</v>
      </c>
      <c r="D167" s="40">
        <v>1365.3</v>
      </c>
      <c r="E167" s="30">
        <v>10235</v>
      </c>
    </row>
    <row r="168" spans="2:5" x14ac:dyDescent="0.3">
      <c r="B168" s="39">
        <v>65</v>
      </c>
      <c r="C168" s="39">
        <v>2</v>
      </c>
      <c r="D168" s="40">
        <v>1501.83</v>
      </c>
      <c r="E168" s="30">
        <v>127704</v>
      </c>
    </row>
    <row r="169" spans="2:5" x14ac:dyDescent="0.3">
      <c r="B169" s="39">
        <v>65</v>
      </c>
      <c r="C169" s="39">
        <v>2</v>
      </c>
      <c r="D169" s="40">
        <v>1774.89</v>
      </c>
      <c r="E169" s="30">
        <v>11888</v>
      </c>
    </row>
    <row r="170" spans="2:5" x14ac:dyDescent="0.3">
      <c r="B170" s="39">
        <v>65</v>
      </c>
      <c r="C170" s="39">
        <v>2</v>
      </c>
      <c r="D170" s="40">
        <v>1911.42</v>
      </c>
      <c r="E170" s="30">
        <v>53629</v>
      </c>
    </row>
    <row r="171" spans="2:5" x14ac:dyDescent="0.3">
      <c r="B171" s="39">
        <v>65</v>
      </c>
      <c r="C171" s="39">
        <v>3</v>
      </c>
      <c r="D171" s="40">
        <v>0</v>
      </c>
      <c r="E171" s="30">
        <v>6725</v>
      </c>
    </row>
    <row r="172" spans="2:5" x14ac:dyDescent="0.3">
      <c r="B172" s="39">
        <v>65</v>
      </c>
      <c r="C172" s="39">
        <v>3</v>
      </c>
      <c r="D172" s="40">
        <v>1843.69</v>
      </c>
      <c r="E172" s="30">
        <v>9740</v>
      </c>
    </row>
    <row r="173" spans="2:5" x14ac:dyDescent="0.3">
      <c r="B173" s="39">
        <v>65</v>
      </c>
      <c r="C173" s="39">
        <v>3</v>
      </c>
      <c r="D173" s="40">
        <v>2028.059</v>
      </c>
      <c r="E173" s="30">
        <v>113130</v>
      </c>
    </row>
    <row r="174" spans="2:5" x14ac:dyDescent="0.3">
      <c r="B174" s="39">
        <v>65</v>
      </c>
      <c r="C174" s="39">
        <v>3</v>
      </c>
      <c r="D174" s="40">
        <v>2396.797</v>
      </c>
      <c r="E174" s="30">
        <v>10070</v>
      </c>
    </row>
    <row r="175" spans="2:5" x14ac:dyDescent="0.3">
      <c r="B175" s="39">
        <v>65</v>
      </c>
      <c r="C175" s="39">
        <v>3</v>
      </c>
      <c r="D175" s="40">
        <v>2581.1660000000002</v>
      </c>
      <c r="E175" s="30">
        <v>48436</v>
      </c>
    </row>
    <row r="176" spans="2:5" x14ac:dyDescent="0.3">
      <c r="B176" s="39">
        <v>65</v>
      </c>
      <c r="C176" s="39">
        <v>4</v>
      </c>
      <c r="D176" s="40">
        <v>0</v>
      </c>
      <c r="E176" s="30">
        <v>1509</v>
      </c>
    </row>
    <row r="177" spans="2:5" x14ac:dyDescent="0.3">
      <c r="B177" s="39">
        <v>65</v>
      </c>
      <c r="C177" s="39">
        <v>4</v>
      </c>
      <c r="D177" s="40">
        <v>3039.64</v>
      </c>
      <c r="E177" s="30">
        <v>2150</v>
      </c>
    </row>
    <row r="178" spans="2:5" x14ac:dyDescent="0.3">
      <c r="B178" s="39">
        <v>65</v>
      </c>
      <c r="C178" s="39">
        <v>4</v>
      </c>
      <c r="D178" s="40">
        <v>3343.6039999999998</v>
      </c>
      <c r="E178" s="30">
        <v>22427</v>
      </c>
    </row>
    <row r="179" spans="2:5" x14ac:dyDescent="0.3">
      <c r="B179" s="39">
        <v>65</v>
      </c>
      <c r="C179" s="39">
        <v>4</v>
      </c>
      <c r="D179" s="40">
        <v>3951.5320000000002</v>
      </c>
      <c r="E179" s="30">
        <v>2728</v>
      </c>
    </row>
    <row r="180" spans="2:5" x14ac:dyDescent="0.3">
      <c r="B180" s="39">
        <v>65</v>
      </c>
      <c r="C180" s="39">
        <v>4</v>
      </c>
      <c r="D180" s="40">
        <v>4255.4960000000001</v>
      </c>
      <c r="E180" s="30">
        <v>9876</v>
      </c>
    </row>
    <row r="181" spans="2:5" x14ac:dyDescent="0.3">
      <c r="B181" s="39">
        <v>68</v>
      </c>
      <c r="C181" s="39">
        <v>1</v>
      </c>
      <c r="D181" s="40">
        <v>1126.1099999999999</v>
      </c>
      <c r="E181" s="30">
        <v>12112</v>
      </c>
    </row>
    <row r="182" spans="2:5" x14ac:dyDescent="0.3">
      <c r="B182" s="39">
        <v>68</v>
      </c>
      <c r="C182" s="39">
        <v>1</v>
      </c>
      <c r="D182" s="40">
        <v>1238.721</v>
      </c>
      <c r="E182" s="30">
        <v>267567</v>
      </c>
    </row>
    <row r="183" spans="2:5" x14ac:dyDescent="0.3">
      <c r="B183" s="39">
        <v>68</v>
      </c>
      <c r="C183" s="39">
        <v>2</v>
      </c>
      <c r="D183" s="40">
        <v>1365.3</v>
      </c>
      <c r="E183" s="30">
        <v>12588</v>
      </c>
    </row>
    <row r="184" spans="2:5" x14ac:dyDescent="0.3">
      <c r="B184" s="39">
        <v>68</v>
      </c>
      <c r="C184" s="39">
        <v>2</v>
      </c>
      <c r="D184" s="40">
        <v>1501.83</v>
      </c>
      <c r="E184" s="30">
        <v>276495</v>
      </c>
    </row>
    <row r="185" spans="2:5" x14ac:dyDescent="0.3">
      <c r="B185" s="39">
        <v>68</v>
      </c>
      <c r="C185" s="39">
        <v>3</v>
      </c>
      <c r="D185" s="40">
        <v>1843.69</v>
      </c>
      <c r="E185" s="30">
        <v>11282</v>
      </c>
    </row>
    <row r="186" spans="2:5" x14ac:dyDescent="0.3">
      <c r="B186" s="39">
        <v>68</v>
      </c>
      <c r="C186" s="39">
        <v>3</v>
      </c>
      <c r="D186" s="40">
        <v>2028.059</v>
      </c>
      <c r="E186" s="30">
        <v>243262</v>
      </c>
    </row>
    <row r="187" spans="2:5" x14ac:dyDescent="0.3">
      <c r="B187" s="39">
        <v>68</v>
      </c>
      <c r="C187" s="39" t="s">
        <v>64</v>
      </c>
      <c r="D187" s="40">
        <v>1548.404</v>
      </c>
      <c r="E187" s="30">
        <v>16704</v>
      </c>
    </row>
    <row r="188" spans="2:5" x14ac:dyDescent="0.3">
      <c r="B188" s="39">
        <v>68</v>
      </c>
      <c r="C188" s="39" t="s">
        <v>65</v>
      </c>
      <c r="D188" s="40">
        <v>1877.2929999999999</v>
      </c>
      <c r="E188" s="30">
        <v>17306</v>
      </c>
    </row>
    <row r="189" spans="2:5" x14ac:dyDescent="0.3">
      <c r="B189" s="39">
        <v>68</v>
      </c>
      <c r="C189" s="39" t="s">
        <v>66</v>
      </c>
      <c r="D189" s="40">
        <v>2535.0709999999999</v>
      </c>
      <c r="E189" s="30">
        <v>19277</v>
      </c>
    </row>
    <row r="190" spans="2:5" x14ac:dyDescent="0.3">
      <c r="B190" s="39">
        <v>76</v>
      </c>
      <c r="C190" s="39">
        <v>1</v>
      </c>
      <c r="D190" s="40">
        <v>1126.1099999999999</v>
      </c>
      <c r="E190" s="30">
        <v>272</v>
      </c>
    </row>
    <row r="191" spans="2:5" x14ac:dyDescent="0.3">
      <c r="B191" s="39">
        <v>76</v>
      </c>
      <c r="C191" s="39">
        <v>1</v>
      </c>
      <c r="D191" s="40">
        <v>1182.4155000000001</v>
      </c>
      <c r="E191" s="30">
        <v>85178</v>
      </c>
    </row>
    <row r="192" spans="2:5" x14ac:dyDescent="0.3">
      <c r="B192" s="39">
        <v>76</v>
      </c>
      <c r="C192" s="39">
        <v>1</v>
      </c>
      <c r="D192" s="40">
        <v>1238.721</v>
      </c>
      <c r="E192" s="30">
        <v>72641</v>
      </c>
    </row>
    <row r="193" spans="2:5" x14ac:dyDescent="0.3">
      <c r="B193" s="39">
        <v>76</v>
      </c>
      <c r="C193" s="39">
        <v>1</v>
      </c>
      <c r="D193" s="40">
        <v>1576.5540000000001</v>
      </c>
      <c r="E193" s="30">
        <v>14587</v>
      </c>
    </row>
    <row r="194" spans="2:5" x14ac:dyDescent="0.3">
      <c r="B194" s="39">
        <v>76</v>
      </c>
      <c r="C194" s="39">
        <v>2</v>
      </c>
      <c r="D194" s="40">
        <v>1365.3</v>
      </c>
      <c r="E194" s="30">
        <v>241</v>
      </c>
    </row>
    <row r="195" spans="2:5" x14ac:dyDescent="0.3">
      <c r="B195" s="39">
        <v>76</v>
      </c>
      <c r="C195" s="39">
        <v>2</v>
      </c>
      <c r="D195" s="40">
        <v>1433.5650000000001</v>
      </c>
      <c r="E195" s="30">
        <v>102605</v>
      </c>
    </row>
    <row r="196" spans="2:5" x14ac:dyDescent="0.3">
      <c r="B196" s="39">
        <v>76</v>
      </c>
      <c r="C196" s="39">
        <v>2</v>
      </c>
      <c r="D196" s="40">
        <v>1501.83</v>
      </c>
      <c r="E196" s="30">
        <v>98702</v>
      </c>
    </row>
    <row r="197" spans="2:5" x14ac:dyDescent="0.3">
      <c r="B197" s="39">
        <v>76</v>
      </c>
      <c r="C197" s="39">
        <v>2</v>
      </c>
      <c r="D197" s="40">
        <v>1911.42</v>
      </c>
      <c r="E197" s="30">
        <v>18812</v>
      </c>
    </row>
    <row r="198" spans="2:5" x14ac:dyDescent="0.3">
      <c r="B198" s="39">
        <v>76</v>
      </c>
      <c r="C198" s="39">
        <v>3</v>
      </c>
      <c r="D198" s="40">
        <v>1843.69</v>
      </c>
      <c r="E198" s="30">
        <v>102</v>
      </c>
    </row>
    <row r="199" spans="2:5" x14ac:dyDescent="0.3">
      <c r="B199" s="39">
        <v>76</v>
      </c>
      <c r="C199" s="39">
        <v>3</v>
      </c>
      <c r="D199" s="40">
        <v>1935.8744999999999</v>
      </c>
      <c r="E199" s="30">
        <v>51681</v>
      </c>
    </row>
    <row r="200" spans="2:5" x14ac:dyDescent="0.3">
      <c r="B200" s="39">
        <v>76</v>
      </c>
      <c r="C200" s="39">
        <v>3</v>
      </c>
      <c r="D200" s="40">
        <v>2028.059</v>
      </c>
      <c r="E200" s="30">
        <v>52143</v>
      </c>
    </row>
    <row r="201" spans="2:5" x14ac:dyDescent="0.3">
      <c r="B201" s="39">
        <v>76</v>
      </c>
      <c r="C201" s="39">
        <v>3</v>
      </c>
      <c r="D201" s="40">
        <v>2581.1660000000002</v>
      </c>
      <c r="E201" s="30">
        <v>9526</v>
      </c>
    </row>
    <row r="202" spans="2:5" x14ac:dyDescent="0.3">
      <c r="B202" s="39">
        <v>76</v>
      </c>
      <c r="C202" s="39">
        <v>4</v>
      </c>
      <c r="D202" s="40">
        <v>3039.64</v>
      </c>
      <c r="E202" s="30">
        <v>18</v>
      </c>
    </row>
    <row r="203" spans="2:5" x14ac:dyDescent="0.3">
      <c r="B203" s="39">
        <v>76</v>
      </c>
      <c r="C203" s="39">
        <v>4</v>
      </c>
      <c r="D203" s="40">
        <v>3191.6219999999998</v>
      </c>
      <c r="E203" s="30">
        <v>7933</v>
      </c>
    </row>
    <row r="204" spans="2:5" x14ac:dyDescent="0.3">
      <c r="B204" s="39">
        <v>76</v>
      </c>
      <c r="C204" s="39">
        <v>4</v>
      </c>
      <c r="D204" s="40">
        <v>3343.6039999999998</v>
      </c>
      <c r="E204" s="30">
        <v>7736</v>
      </c>
    </row>
    <row r="205" spans="2:5" x14ac:dyDescent="0.3">
      <c r="B205" s="39">
        <v>76</v>
      </c>
      <c r="C205" s="39">
        <v>4</v>
      </c>
      <c r="D205" s="40">
        <v>4255.4960000000001</v>
      </c>
      <c r="E205" s="30">
        <v>1668</v>
      </c>
    </row>
    <row r="206" spans="2:5" x14ac:dyDescent="0.3">
      <c r="B206" s="39">
        <v>84</v>
      </c>
      <c r="C206" s="39">
        <v>1</v>
      </c>
      <c r="D206" s="40">
        <v>1182.4155000000001</v>
      </c>
      <c r="E206" s="30">
        <v>53102</v>
      </c>
    </row>
    <row r="207" spans="2:5" x14ac:dyDescent="0.3">
      <c r="B207" s="39">
        <v>84</v>
      </c>
      <c r="C207" s="39">
        <v>1</v>
      </c>
      <c r="D207" s="40">
        <v>1238.721</v>
      </c>
      <c r="E207" s="30">
        <v>9553</v>
      </c>
    </row>
    <row r="208" spans="2:5" x14ac:dyDescent="0.3">
      <c r="B208" s="39">
        <v>84</v>
      </c>
      <c r="C208" s="39">
        <v>2</v>
      </c>
      <c r="D208" s="40">
        <v>1433.5650000000001</v>
      </c>
      <c r="E208" s="30">
        <v>114570</v>
      </c>
    </row>
    <row r="209" spans="2:5" x14ac:dyDescent="0.3">
      <c r="B209" s="39">
        <v>84</v>
      </c>
      <c r="C209" s="39">
        <v>2</v>
      </c>
      <c r="D209" s="40">
        <v>1501.83</v>
      </c>
      <c r="E209" s="30">
        <v>21487</v>
      </c>
    </row>
    <row r="210" spans="2:5" x14ac:dyDescent="0.3">
      <c r="B210" s="39">
        <v>84</v>
      </c>
      <c r="C210" s="39">
        <v>3</v>
      </c>
      <c r="D210" s="40">
        <v>1935.8744999999999</v>
      </c>
      <c r="E210" s="30">
        <v>112766</v>
      </c>
    </row>
    <row r="211" spans="2:5" x14ac:dyDescent="0.3">
      <c r="B211" s="39">
        <v>84</v>
      </c>
      <c r="C211" s="39">
        <v>3</v>
      </c>
      <c r="D211" s="40">
        <v>2028.059</v>
      </c>
      <c r="E211" s="30">
        <v>20973</v>
      </c>
    </row>
    <row r="212" spans="2:5" x14ac:dyDescent="0.3">
      <c r="B212" s="39">
        <v>84</v>
      </c>
      <c r="C212" s="39">
        <v>4</v>
      </c>
      <c r="D212" s="40">
        <v>3191.6219999999998</v>
      </c>
      <c r="E212" s="30">
        <v>13658</v>
      </c>
    </row>
    <row r="213" spans="2:5" x14ac:dyDescent="0.3">
      <c r="B213" s="39">
        <v>84</v>
      </c>
      <c r="C213" s="39">
        <v>4</v>
      </c>
      <c r="D213" s="40">
        <v>3343.6039999999998</v>
      </c>
      <c r="E213" s="30">
        <v>2634</v>
      </c>
    </row>
    <row r="214" spans="2:5" x14ac:dyDescent="0.3">
      <c r="B214" s="39">
        <v>99</v>
      </c>
      <c r="C214" s="39">
        <v>1</v>
      </c>
      <c r="D214" s="40">
        <v>1126.1099999999999</v>
      </c>
      <c r="E214" s="30">
        <v>5495</v>
      </c>
    </row>
    <row r="215" spans="2:5" x14ac:dyDescent="0.3">
      <c r="B215" s="39">
        <v>99</v>
      </c>
      <c r="C215" s="39">
        <v>1</v>
      </c>
      <c r="D215" s="40">
        <v>1182.4155000000001</v>
      </c>
      <c r="E215" s="30">
        <v>10853</v>
      </c>
    </row>
    <row r="216" spans="2:5" x14ac:dyDescent="0.3">
      <c r="B216" s="39">
        <v>99</v>
      </c>
      <c r="C216" s="39">
        <v>1</v>
      </c>
      <c r="D216" s="40">
        <v>1238.721</v>
      </c>
      <c r="E216" s="30">
        <v>6583</v>
      </c>
    </row>
    <row r="217" spans="2:5" x14ac:dyDescent="0.3">
      <c r="B217" s="39">
        <v>99</v>
      </c>
      <c r="C217" s="39">
        <v>2</v>
      </c>
      <c r="D217" s="40">
        <v>1365.3</v>
      </c>
      <c r="E217" s="30">
        <v>11349</v>
      </c>
    </row>
    <row r="218" spans="2:5" x14ac:dyDescent="0.3">
      <c r="B218" s="39">
        <v>99</v>
      </c>
      <c r="C218" s="39">
        <v>2</v>
      </c>
      <c r="D218" s="40">
        <v>1433.5650000000001</v>
      </c>
      <c r="E218" s="30">
        <v>22061</v>
      </c>
    </row>
    <row r="219" spans="2:5" x14ac:dyDescent="0.3">
      <c r="B219" s="39">
        <v>99</v>
      </c>
      <c r="C219" s="39">
        <v>2</v>
      </c>
      <c r="D219" s="40">
        <v>1501.83</v>
      </c>
      <c r="E219" s="30">
        <v>13724</v>
      </c>
    </row>
    <row r="220" spans="2:5" x14ac:dyDescent="0.3">
      <c r="B220" s="39">
        <v>99</v>
      </c>
      <c r="C220" s="39">
        <v>3</v>
      </c>
      <c r="D220" s="40">
        <v>1843.69</v>
      </c>
      <c r="E220" s="30">
        <v>12800</v>
      </c>
    </row>
    <row r="221" spans="2:5" x14ac:dyDescent="0.3">
      <c r="B221" s="39">
        <v>99</v>
      </c>
      <c r="C221" s="39">
        <v>3</v>
      </c>
      <c r="D221" s="40">
        <v>1935.8744999999999</v>
      </c>
      <c r="E221" s="30">
        <v>24244</v>
      </c>
    </row>
    <row r="222" spans="2:5" x14ac:dyDescent="0.3">
      <c r="B222" s="39">
        <v>99</v>
      </c>
      <c r="C222" s="39">
        <v>3</v>
      </c>
      <c r="D222" s="40">
        <v>2028.059</v>
      </c>
      <c r="E222" s="30">
        <v>15140</v>
      </c>
    </row>
    <row r="223" spans="2:5" x14ac:dyDescent="0.3">
      <c r="B223" s="39">
        <v>99</v>
      </c>
      <c r="C223" s="39">
        <v>4</v>
      </c>
      <c r="D223" s="40">
        <v>3039.64</v>
      </c>
      <c r="E223" s="30">
        <v>3870</v>
      </c>
    </row>
    <row r="224" spans="2:5" x14ac:dyDescent="0.3">
      <c r="B224" s="39">
        <v>99</v>
      </c>
      <c r="C224" s="39">
        <v>4</v>
      </c>
      <c r="D224" s="40">
        <v>3191.6219999999998</v>
      </c>
      <c r="E224" s="30">
        <v>7053</v>
      </c>
    </row>
    <row r="225" spans="2:5" x14ac:dyDescent="0.3">
      <c r="B225" s="39">
        <v>99</v>
      </c>
      <c r="C225" s="39">
        <v>4</v>
      </c>
      <c r="D225" s="40">
        <v>3343.6039999999998</v>
      </c>
      <c r="E225" s="30">
        <v>4483</v>
      </c>
    </row>
    <row r="226" spans="2:5" x14ac:dyDescent="0.3">
      <c r="B226" s="39">
        <v>102</v>
      </c>
      <c r="C226" s="39">
        <v>1</v>
      </c>
      <c r="D226" s="40">
        <v>0</v>
      </c>
      <c r="E226" s="30">
        <v>2534</v>
      </c>
    </row>
    <row r="227" spans="2:5" x14ac:dyDescent="0.3">
      <c r="B227" s="39">
        <v>102</v>
      </c>
      <c r="C227" s="39">
        <v>1</v>
      </c>
      <c r="D227" s="40">
        <v>1126.1099999999999</v>
      </c>
      <c r="E227" s="30">
        <v>16114</v>
      </c>
    </row>
    <row r="228" spans="2:5" x14ac:dyDescent="0.3">
      <c r="B228" s="39">
        <v>102</v>
      </c>
      <c r="C228" s="39">
        <v>1</v>
      </c>
      <c r="D228" s="40">
        <v>1238.721</v>
      </c>
      <c r="E228" s="30">
        <v>129440</v>
      </c>
    </row>
    <row r="229" spans="2:5" x14ac:dyDescent="0.3">
      <c r="B229" s="39">
        <v>102</v>
      </c>
      <c r="C229" s="39">
        <v>2</v>
      </c>
      <c r="D229" s="40">
        <v>0</v>
      </c>
      <c r="E229" s="30">
        <v>3693</v>
      </c>
    </row>
    <row r="230" spans="2:5" x14ac:dyDescent="0.3">
      <c r="B230" s="39">
        <v>102</v>
      </c>
      <c r="C230" s="39">
        <v>2</v>
      </c>
      <c r="D230" s="40">
        <v>1365.3</v>
      </c>
      <c r="E230" s="30">
        <v>32285</v>
      </c>
    </row>
    <row r="231" spans="2:5" x14ac:dyDescent="0.3">
      <c r="B231" s="39">
        <v>102</v>
      </c>
      <c r="C231" s="39">
        <v>2</v>
      </c>
      <c r="D231" s="40">
        <v>1501.83</v>
      </c>
      <c r="E231" s="30">
        <v>175326</v>
      </c>
    </row>
    <row r="232" spans="2:5" x14ac:dyDescent="0.3">
      <c r="B232" s="39">
        <v>102</v>
      </c>
      <c r="C232" s="39">
        <v>3</v>
      </c>
      <c r="D232" s="40">
        <v>0</v>
      </c>
      <c r="E232" s="30">
        <v>769</v>
      </c>
    </row>
    <row r="233" spans="2:5" x14ac:dyDescent="0.3">
      <c r="B233" s="39">
        <v>102</v>
      </c>
      <c r="C233" s="39">
        <v>3</v>
      </c>
      <c r="D233" s="40">
        <v>1843.69</v>
      </c>
      <c r="E233" s="30">
        <v>9926</v>
      </c>
    </row>
    <row r="234" spans="2:5" x14ac:dyDescent="0.3">
      <c r="B234" s="39">
        <v>102</v>
      </c>
      <c r="C234" s="39">
        <v>3</v>
      </c>
      <c r="D234" s="40">
        <v>2028.059</v>
      </c>
      <c r="E234" s="30">
        <v>42378</v>
      </c>
    </row>
    <row r="235" spans="2:5" x14ac:dyDescent="0.3">
      <c r="B235" s="39">
        <v>106</v>
      </c>
      <c r="C235" s="39">
        <v>1</v>
      </c>
      <c r="D235" s="40">
        <v>1126.1099999999999</v>
      </c>
      <c r="E235" s="30">
        <v>6825</v>
      </c>
    </row>
    <row r="236" spans="2:5" x14ac:dyDescent="0.3">
      <c r="B236" s="39">
        <v>106</v>
      </c>
      <c r="C236" s="39">
        <v>1</v>
      </c>
      <c r="D236" s="40">
        <v>1182.4155000000001</v>
      </c>
      <c r="E236" s="30">
        <v>103243</v>
      </c>
    </row>
    <row r="237" spans="2:5" x14ac:dyDescent="0.3">
      <c r="B237" s="39">
        <v>106</v>
      </c>
      <c r="C237" s="39">
        <v>1</v>
      </c>
      <c r="D237" s="40">
        <v>1238.721</v>
      </c>
      <c r="E237" s="30">
        <v>72079</v>
      </c>
    </row>
    <row r="238" spans="2:5" x14ac:dyDescent="0.3">
      <c r="B238" s="39">
        <v>106</v>
      </c>
      <c r="C238" s="39">
        <v>1</v>
      </c>
      <c r="D238" s="40">
        <v>1520.2484999999999</v>
      </c>
      <c r="E238" s="30">
        <v>1834</v>
      </c>
    </row>
    <row r="239" spans="2:5" x14ac:dyDescent="0.3">
      <c r="B239" s="39">
        <v>106</v>
      </c>
      <c r="C239" s="39">
        <v>2</v>
      </c>
      <c r="D239" s="40">
        <v>1365.3</v>
      </c>
      <c r="E239" s="30">
        <v>13412</v>
      </c>
    </row>
    <row r="240" spans="2:5" x14ac:dyDescent="0.3">
      <c r="B240" s="39">
        <v>106</v>
      </c>
      <c r="C240" s="39">
        <v>2</v>
      </c>
      <c r="D240" s="40">
        <v>1433.5650000000001</v>
      </c>
      <c r="E240" s="30">
        <v>174928</v>
      </c>
    </row>
    <row r="241" spans="2:5" x14ac:dyDescent="0.3">
      <c r="B241" s="39">
        <v>106</v>
      </c>
      <c r="C241" s="39">
        <v>2</v>
      </c>
      <c r="D241" s="40">
        <v>1501.83</v>
      </c>
      <c r="E241" s="30">
        <v>118239</v>
      </c>
    </row>
    <row r="242" spans="2:5" x14ac:dyDescent="0.3">
      <c r="B242" s="39">
        <v>106</v>
      </c>
      <c r="C242" s="39">
        <v>2</v>
      </c>
      <c r="D242" s="40">
        <v>1843.155</v>
      </c>
      <c r="E242" s="30">
        <v>3632</v>
      </c>
    </row>
    <row r="243" spans="2:5" x14ac:dyDescent="0.3">
      <c r="B243" s="39">
        <v>106</v>
      </c>
      <c r="C243" s="39">
        <v>3</v>
      </c>
      <c r="D243" s="40">
        <v>1843.69</v>
      </c>
      <c r="E243" s="30">
        <v>16135</v>
      </c>
    </row>
    <row r="244" spans="2:5" x14ac:dyDescent="0.3">
      <c r="B244" s="39">
        <v>106</v>
      </c>
      <c r="C244" s="39">
        <v>3</v>
      </c>
      <c r="D244" s="40">
        <v>1935.8744999999999</v>
      </c>
      <c r="E244" s="30">
        <v>157076</v>
      </c>
    </row>
    <row r="245" spans="2:5" x14ac:dyDescent="0.3">
      <c r="B245" s="39">
        <v>106</v>
      </c>
      <c r="C245" s="39">
        <v>3</v>
      </c>
      <c r="D245" s="40">
        <v>2028.059</v>
      </c>
      <c r="E245" s="30">
        <v>105707</v>
      </c>
    </row>
    <row r="246" spans="2:5" x14ac:dyDescent="0.3">
      <c r="B246" s="39">
        <v>106</v>
      </c>
      <c r="C246" s="39">
        <v>3</v>
      </c>
      <c r="D246" s="40">
        <v>2488.9814999999999</v>
      </c>
      <c r="E246" s="30">
        <v>3302</v>
      </c>
    </row>
    <row r="247" spans="2:5" x14ac:dyDescent="0.3">
      <c r="B247" s="39">
        <v>106</v>
      </c>
      <c r="C247" s="39">
        <v>4</v>
      </c>
      <c r="D247" s="40">
        <v>3039.64</v>
      </c>
      <c r="E247" s="30">
        <v>4980</v>
      </c>
    </row>
    <row r="248" spans="2:5" x14ac:dyDescent="0.3">
      <c r="B248" s="39">
        <v>106</v>
      </c>
      <c r="C248" s="39">
        <v>4</v>
      </c>
      <c r="D248" s="40">
        <v>3191.6219999999998</v>
      </c>
      <c r="E248" s="30">
        <v>64730</v>
      </c>
    </row>
    <row r="249" spans="2:5" x14ac:dyDescent="0.3">
      <c r="B249" s="39">
        <v>106</v>
      </c>
      <c r="C249" s="39">
        <v>4</v>
      </c>
      <c r="D249" s="40">
        <v>3343.6039999999998</v>
      </c>
      <c r="E249" s="30">
        <v>44241</v>
      </c>
    </row>
    <row r="250" spans="2:5" x14ac:dyDescent="0.3">
      <c r="B250" s="39">
        <v>106</v>
      </c>
      <c r="C250" s="39">
        <v>4</v>
      </c>
      <c r="D250" s="40">
        <v>4103.5140000000001</v>
      </c>
      <c r="E250" s="30">
        <v>1438</v>
      </c>
    </row>
    <row r="251" spans="2:5" x14ac:dyDescent="0.3">
      <c r="B251" s="39">
        <v>107</v>
      </c>
      <c r="C251" s="39">
        <v>1</v>
      </c>
      <c r="D251" s="40">
        <v>1126.1099999999999</v>
      </c>
      <c r="E251" s="30">
        <v>74</v>
      </c>
    </row>
    <row r="252" spans="2:5" x14ac:dyDescent="0.3">
      <c r="B252" s="39">
        <v>107</v>
      </c>
      <c r="C252" s="39">
        <v>1</v>
      </c>
      <c r="D252" s="40">
        <v>1182.4155000000001</v>
      </c>
      <c r="E252" s="30">
        <v>132248</v>
      </c>
    </row>
    <row r="253" spans="2:5" x14ac:dyDescent="0.3">
      <c r="B253" s="39">
        <v>107</v>
      </c>
      <c r="C253" s="39">
        <v>2</v>
      </c>
      <c r="D253" s="40">
        <v>1365.3</v>
      </c>
      <c r="E253" s="30">
        <v>119</v>
      </c>
    </row>
    <row r="254" spans="2:5" x14ac:dyDescent="0.3">
      <c r="B254" s="39">
        <v>107</v>
      </c>
      <c r="C254" s="39">
        <v>2</v>
      </c>
      <c r="D254" s="40">
        <v>1433.5650000000001</v>
      </c>
      <c r="E254" s="30">
        <v>179075</v>
      </c>
    </row>
    <row r="255" spans="2:5" x14ac:dyDescent="0.3">
      <c r="B255" s="39">
        <v>107</v>
      </c>
      <c r="C255" s="39">
        <v>3</v>
      </c>
      <c r="D255" s="40">
        <v>1843.69</v>
      </c>
      <c r="E255" s="30">
        <v>92</v>
      </c>
    </row>
    <row r="256" spans="2:5" x14ac:dyDescent="0.3">
      <c r="B256" s="39">
        <v>107</v>
      </c>
      <c r="C256" s="39">
        <v>3</v>
      </c>
      <c r="D256" s="40">
        <v>1935.8744999999999</v>
      </c>
      <c r="E256" s="30">
        <v>148702</v>
      </c>
    </row>
    <row r="257" spans="2:5" x14ac:dyDescent="0.3">
      <c r="B257" s="39">
        <v>107</v>
      </c>
      <c r="C257" s="39">
        <v>4</v>
      </c>
      <c r="D257" s="40">
        <v>3039.64</v>
      </c>
      <c r="E257" s="30">
        <v>18</v>
      </c>
    </row>
    <row r="258" spans="2:5" x14ac:dyDescent="0.3">
      <c r="B258" s="39">
        <v>107</v>
      </c>
      <c r="C258" s="39">
        <v>4</v>
      </c>
      <c r="D258" s="40">
        <v>3191.6219999999998</v>
      </c>
      <c r="E258" s="30">
        <v>52154</v>
      </c>
    </row>
    <row r="259" spans="2:5" x14ac:dyDescent="0.3">
      <c r="B259" s="39">
        <v>107</v>
      </c>
      <c r="C259" s="39" t="s">
        <v>67</v>
      </c>
      <c r="D259" s="31">
        <v>1612.8894</v>
      </c>
      <c r="E259" s="30">
        <v>2410</v>
      </c>
    </row>
    <row r="260" spans="2:5" x14ac:dyDescent="0.3">
      <c r="B260" s="39">
        <v>107</v>
      </c>
      <c r="C260" s="39" t="s">
        <v>67</v>
      </c>
      <c r="D260" s="31">
        <v>1693.53387</v>
      </c>
      <c r="E260" s="30">
        <v>3754</v>
      </c>
    </row>
    <row r="261" spans="2:5" x14ac:dyDescent="0.3">
      <c r="B261" s="39">
        <v>108</v>
      </c>
      <c r="C261" s="39">
        <v>1</v>
      </c>
      <c r="D261" s="31">
        <v>1126.1099999999999</v>
      </c>
      <c r="E261" s="30">
        <v>7</v>
      </c>
    </row>
    <row r="262" spans="2:5" x14ac:dyDescent="0.3">
      <c r="B262" s="39">
        <v>108</v>
      </c>
      <c r="C262" s="39">
        <v>1</v>
      </c>
      <c r="D262" s="31">
        <v>1182.4155000000001</v>
      </c>
      <c r="E262" s="30">
        <v>35575</v>
      </c>
    </row>
    <row r="263" spans="2:5" x14ac:dyDescent="0.3">
      <c r="B263" s="39">
        <v>108</v>
      </c>
      <c r="C263" s="39">
        <v>1</v>
      </c>
      <c r="D263" s="31">
        <v>1238.721</v>
      </c>
      <c r="E263" s="30">
        <v>48060</v>
      </c>
    </row>
    <row r="264" spans="2:5" x14ac:dyDescent="0.3">
      <c r="B264" s="39">
        <v>108</v>
      </c>
      <c r="C264" s="39">
        <v>1</v>
      </c>
      <c r="D264" s="31">
        <v>1520.2484999999999</v>
      </c>
      <c r="E264" s="30">
        <v>1559</v>
      </c>
    </row>
    <row r="265" spans="2:5" x14ac:dyDescent="0.3">
      <c r="B265" s="39">
        <v>108</v>
      </c>
      <c r="C265" s="39">
        <v>2</v>
      </c>
      <c r="D265" s="31">
        <v>1433.5650000000001</v>
      </c>
      <c r="E265" s="30">
        <v>70045</v>
      </c>
    </row>
    <row r="266" spans="2:5" x14ac:dyDescent="0.3">
      <c r="B266" s="39">
        <v>108</v>
      </c>
      <c r="C266" s="39">
        <v>2</v>
      </c>
      <c r="D266" s="31">
        <v>1501.83</v>
      </c>
      <c r="E266" s="30">
        <v>86076</v>
      </c>
    </row>
    <row r="267" spans="2:5" x14ac:dyDescent="0.3">
      <c r="B267" s="39">
        <v>108</v>
      </c>
      <c r="C267" s="39">
        <v>2</v>
      </c>
      <c r="D267" s="31">
        <v>1843.155</v>
      </c>
      <c r="E267" s="30">
        <v>3375</v>
      </c>
    </row>
    <row r="268" spans="2:5" x14ac:dyDescent="0.3">
      <c r="B268" s="39">
        <v>108</v>
      </c>
      <c r="C268" s="39">
        <v>3</v>
      </c>
      <c r="D268" s="31">
        <v>1935.8744999999999</v>
      </c>
      <c r="E268" s="30">
        <v>61694</v>
      </c>
    </row>
    <row r="269" spans="2:5" x14ac:dyDescent="0.3">
      <c r="B269" s="39">
        <v>108</v>
      </c>
      <c r="C269" s="39">
        <v>3</v>
      </c>
      <c r="D269" s="31">
        <v>2028.059</v>
      </c>
      <c r="E269" s="30">
        <v>77561</v>
      </c>
    </row>
    <row r="270" spans="2:5" x14ac:dyDescent="0.3">
      <c r="B270" s="39">
        <v>108</v>
      </c>
      <c r="C270" s="39">
        <v>3</v>
      </c>
      <c r="D270" s="31">
        <v>2488.9814999999999</v>
      </c>
      <c r="E270" s="30">
        <v>3046</v>
      </c>
    </row>
    <row r="271" spans="2:5" x14ac:dyDescent="0.3">
      <c r="B271" s="39">
        <v>108</v>
      </c>
      <c r="C271" s="39">
        <v>4</v>
      </c>
      <c r="D271" s="31">
        <v>3191.6219999999998</v>
      </c>
      <c r="E271" s="30">
        <v>19810</v>
      </c>
    </row>
    <row r="272" spans="2:5" x14ac:dyDescent="0.3">
      <c r="B272" s="39">
        <v>108</v>
      </c>
      <c r="C272" s="39">
        <v>4</v>
      </c>
      <c r="D272" s="31">
        <v>3343.6039999999998</v>
      </c>
      <c r="E272" s="30">
        <v>24348</v>
      </c>
    </row>
    <row r="273" spans="2:5" x14ac:dyDescent="0.3">
      <c r="B273" s="39">
        <v>108</v>
      </c>
      <c r="C273" s="39">
        <v>4</v>
      </c>
      <c r="D273" s="31">
        <v>4103.5140000000001</v>
      </c>
      <c r="E273" s="30">
        <v>763</v>
      </c>
    </row>
    <row r="274" spans="2:5" x14ac:dyDescent="0.3">
      <c r="B274" s="39">
        <v>109</v>
      </c>
      <c r="C274" s="39">
        <v>1</v>
      </c>
      <c r="D274" s="31">
        <v>1126.1099999999999</v>
      </c>
      <c r="E274" s="30">
        <v>60705</v>
      </c>
    </row>
    <row r="275" spans="2:5" x14ac:dyDescent="0.3">
      <c r="B275" s="39">
        <v>109</v>
      </c>
      <c r="C275" s="39">
        <v>1</v>
      </c>
      <c r="D275" s="31">
        <v>1238.721</v>
      </c>
      <c r="E275" s="30">
        <v>31435</v>
      </c>
    </row>
    <row r="276" spans="2:5" x14ac:dyDescent="0.3">
      <c r="B276" s="39">
        <v>109</v>
      </c>
      <c r="C276" s="39">
        <v>2</v>
      </c>
      <c r="D276" s="31">
        <v>1365.3</v>
      </c>
      <c r="E276" s="30">
        <v>116085</v>
      </c>
    </row>
    <row r="277" spans="2:5" x14ac:dyDescent="0.3">
      <c r="B277" s="39">
        <v>109</v>
      </c>
      <c r="C277" s="39">
        <v>2</v>
      </c>
      <c r="D277" s="31">
        <v>1501.83</v>
      </c>
      <c r="E277" s="30">
        <v>52601</v>
      </c>
    </row>
    <row r="278" spans="2:5" x14ac:dyDescent="0.3">
      <c r="B278" s="39">
        <v>109</v>
      </c>
      <c r="C278" s="39">
        <v>3</v>
      </c>
      <c r="D278" s="31">
        <v>1843.69</v>
      </c>
      <c r="E278" s="30">
        <v>122353</v>
      </c>
    </row>
    <row r="279" spans="2:5" x14ac:dyDescent="0.3">
      <c r="B279" s="39">
        <v>109</v>
      </c>
      <c r="C279" s="39">
        <v>3</v>
      </c>
      <c r="D279" s="31">
        <v>2028.059</v>
      </c>
      <c r="E279" s="30">
        <v>56466</v>
      </c>
    </row>
    <row r="280" spans="2:5" x14ac:dyDescent="0.3">
      <c r="B280" s="39">
        <v>109</v>
      </c>
      <c r="C280" s="39">
        <v>4</v>
      </c>
      <c r="D280" s="31">
        <v>3039.64</v>
      </c>
      <c r="E280" s="30">
        <v>38304</v>
      </c>
    </row>
    <row r="281" spans="2:5" x14ac:dyDescent="0.3">
      <c r="B281" s="39">
        <v>109</v>
      </c>
      <c r="C281" s="39">
        <v>4</v>
      </c>
      <c r="D281" s="31">
        <v>3343.6039999999998</v>
      </c>
      <c r="E281" s="30">
        <v>18245</v>
      </c>
    </row>
    <row r="282" spans="2:5" x14ac:dyDescent="0.3">
      <c r="B282" s="39">
        <v>115</v>
      </c>
      <c r="C282" s="39">
        <v>1</v>
      </c>
      <c r="D282" s="31">
        <v>1126.1099999999999</v>
      </c>
      <c r="E282" s="30">
        <v>9300</v>
      </c>
    </row>
    <row r="283" spans="2:5" x14ac:dyDescent="0.3">
      <c r="B283" s="39">
        <v>115</v>
      </c>
      <c r="C283" s="39">
        <v>1</v>
      </c>
      <c r="D283" s="31">
        <v>1182.4155000000001</v>
      </c>
      <c r="E283" s="30">
        <v>101366</v>
      </c>
    </row>
    <row r="284" spans="2:5" x14ac:dyDescent="0.3">
      <c r="B284" s="39">
        <v>115</v>
      </c>
      <c r="C284" s="39">
        <v>1</v>
      </c>
      <c r="D284" s="31">
        <v>1238.721</v>
      </c>
      <c r="E284" s="30">
        <v>16469</v>
      </c>
    </row>
    <row r="285" spans="2:5" x14ac:dyDescent="0.3">
      <c r="B285" s="39">
        <v>115</v>
      </c>
      <c r="C285" s="39">
        <v>2</v>
      </c>
      <c r="D285" s="31">
        <v>1365.3</v>
      </c>
      <c r="E285" s="30">
        <v>11185</v>
      </c>
    </row>
    <row r="286" spans="2:5" x14ac:dyDescent="0.3">
      <c r="B286" s="39">
        <v>115</v>
      </c>
      <c r="C286" s="39">
        <v>2</v>
      </c>
      <c r="D286" s="31">
        <v>1433.5650000000001</v>
      </c>
      <c r="E286" s="30">
        <v>130062</v>
      </c>
    </row>
    <row r="287" spans="2:5" x14ac:dyDescent="0.3">
      <c r="B287" s="39">
        <v>115</v>
      </c>
      <c r="C287" s="39">
        <v>2</v>
      </c>
      <c r="D287" s="31">
        <v>1501.83</v>
      </c>
      <c r="E287" s="30">
        <v>21922</v>
      </c>
    </row>
    <row r="288" spans="2:5" x14ac:dyDescent="0.3">
      <c r="B288" s="39">
        <v>115</v>
      </c>
      <c r="C288" s="39">
        <v>3</v>
      </c>
      <c r="D288" s="31">
        <v>1843.69</v>
      </c>
      <c r="E288" s="30">
        <v>7975</v>
      </c>
    </row>
    <row r="289" spans="2:5" x14ac:dyDescent="0.3">
      <c r="B289" s="39">
        <v>115</v>
      </c>
      <c r="C289" s="39">
        <v>3</v>
      </c>
      <c r="D289" s="31">
        <v>1935.8744999999999</v>
      </c>
      <c r="E289" s="30">
        <v>92145</v>
      </c>
    </row>
    <row r="290" spans="2:5" x14ac:dyDescent="0.3">
      <c r="B290" s="39">
        <v>115</v>
      </c>
      <c r="C290" s="39">
        <v>3</v>
      </c>
      <c r="D290" s="31">
        <v>2028.059</v>
      </c>
      <c r="E290" s="30">
        <v>15305</v>
      </c>
    </row>
    <row r="291" spans="2:5" x14ac:dyDescent="0.3">
      <c r="B291" s="39">
        <v>115</v>
      </c>
      <c r="C291" s="39">
        <v>4</v>
      </c>
      <c r="D291" s="31">
        <v>3039.64</v>
      </c>
      <c r="E291" s="30">
        <v>1731</v>
      </c>
    </row>
    <row r="292" spans="2:5" x14ac:dyDescent="0.3">
      <c r="B292" s="39">
        <v>115</v>
      </c>
      <c r="C292" s="39">
        <v>4</v>
      </c>
      <c r="D292" s="31">
        <v>3191.6219999999998</v>
      </c>
      <c r="E292" s="30">
        <v>17835</v>
      </c>
    </row>
    <row r="293" spans="2:5" x14ac:dyDescent="0.3">
      <c r="B293" s="39">
        <v>115</v>
      </c>
      <c r="C293" s="39">
        <v>4</v>
      </c>
      <c r="D293" s="31">
        <v>3343.6039999999998</v>
      </c>
      <c r="E293" s="30">
        <v>3078</v>
      </c>
    </row>
    <row r="294" spans="2:5" x14ac:dyDescent="0.3">
      <c r="B294" s="39">
        <v>118</v>
      </c>
      <c r="C294" s="39">
        <v>1</v>
      </c>
      <c r="D294" s="31">
        <v>1126.1099999999999</v>
      </c>
      <c r="E294" s="30">
        <v>3295</v>
      </c>
    </row>
    <row r="295" spans="2:5" x14ac:dyDescent="0.3">
      <c r="B295" s="39">
        <v>118</v>
      </c>
      <c r="C295" s="39">
        <v>1</v>
      </c>
      <c r="D295" s="31">
        <v>1238.721</v>
      </c>
      <c r="E295" s="30">
        <v>124333</v>
      </c>
    </row>
    <row r="296" spans="2:5" x14ac:dyDescent="0.3">
      <c r="B296" s="39">
        <v>118</v>
      </c>
      <c r="C296" s="39">
        <v>2</v>
      </c>
      <c r="D296" s="31">
        <v>1365.3</v>
      </c>
      <c r="E296" s="30">
        <v>7711</v>
      </c>
    </row>
    <row r="297" spans="2:5" x14ac:dyDescent="0.3">
      <c r="B297" s="39">
        <v>118</v>
      </c>
      <c r="C297" s="39">
        <v>2</v>
      </c>
      <c r="D297" s="31">
        <v>1501.83</v>
      </c>
      <c r="E297" s="30">
        <v>207648</v>
      </c>
    </row>
    <row r="298" spans="2:5" x14ac:dyDescent="0.3">
      <c r="B298" s="39">
        <v>118</v>
      </c>
      <c r="C298" s="39">
        <v>3</v>
      </c>
      <c r="D298" s="31">
        <v>1843.69</v>
      </c>
      <c r="E298" s="30">
        <v>5595</v>
      </c>
    </row>
    <row r="299" spans="2:5" x14ac:dyDescent="0.3">
      <c r="B299" s="39">
        <v>118</v>
      </c>
      <c r="C299" s="39">
        <v>3</v>
      </c>
      <c r="D299" s="31">
        <v>2028.059</v>
      </c>
      <c r="E299" s="30">
        <v>162699</v>
      </c>
    </row>
    <row r="300" spans="2:5" x14ac:dyDescent="0.3">
      <c r="B300" s="39">
        <v>118</v>
      </c>
      <c r="C300" s="39">
        <v>4</v>
      </c>
      <c r="D300" s="31">
        <v>3039.64</v>
      </c>
      <c r="E300" s="30">
        <v>220</v>
      </c>
    </row>
    <row r="301" spans="2:5" x14ac:dyDescent="0.3">
      <c r="B301" s="39">
        <v>118</v>
      </c>
      <c r="C301" s="39">
        <v>4</v>
      </c>
      <c r="D301" s="31">
        <v>3343.6039999999998</v>
      </c>
      <c r="E301" s="30">
        <v>23166</v>
      </c>
    </row>
    <row r="302" spans="2:5" x14ac:dyDescent="0.3">
      <c r="B302" s="39">
        <v>132</v>
      </c>
      <c r="C302" s="39">
        <v>1</v>
      </c>
      <c r="D302" s="31">
        <v>1126.1099999999999</v>
      </c>
      <c r="E302" s="30">
        <v>64028</v>
      </c>
    </row>
    <row r="303" spans="2:5" x14ac:dyDescent="0.3">
      <c r="B303" s="39">
        <v>132</v>
      </c>
      <c r="C303" s="39">
        <v>1</v>
      </c>
      <c r="D303" s="31">
        <v>1238.721</v>
      </c>
      <c r="E303" s="30">
        <v>277783</v>
      </c>
    </row>
    <row r="304" spans="2:5" x14ac:dyDescent="0.3">
      <c r="B304" s="39">
        <v>132</v>
      </c>
      <c r="C304" s="39">
        <v>2</v>
      </c>
      <c r="D304" s="31">
        <v>1365.3</v>
      </c>
      <c r="E304" s="30">
        <v>78114</v>
      </c>
    </row>
    <row r="305" spans="2:5" x14ac:dyDescent="0.3">
      <c r="B305" s="39">
        <v>132</v>
      </c>
      <c r="C305" s="39">
        <v>2</v>
      </c>
      <c r="D305" s="31">
        <v>1501.83</v>
      </c>
      <c r="E305" s="30">
        <v>323475</v>
      </c>
    </row>
    <row r="306" spans="2:5" x14ac:dyDescent="0.3">
      <c r="B306" s="39">
        <v>132</v>
      </c>
      <c r="C306" s="39">
        <v>3</v>
      </c>
      <c r="D306" s="31">
        <v>1843.69</v>
      </c>
      <c r="E306" s="30">
        <v>50016</v>
      </c>
    </row>
    <row r="307" spans="2:5" x14ac:dyDescent="0.3">
      <c r="B307" s="39">
        <v>132</v>
      </c>
      <c r="C307" s="39">
        <v>3</v>
      </c>
      <c r="D307" s="31">
        <v>2028.059</v>
      </c>
      <c r="E307" s="30">
        <v>204415</v>
      </c>
    </row>
    <row r="308" spans="2:5" x14ac:dyDescent="0.3">
      <c r="B308" s="39">
        <v>132</v>
      </c>
      <c r="C308" s="39">
        <v>4</v>
      </c>
      <c r="D308" s="31">
        <v>3039.64</v>
      </c>
      <c r="E308" s="30">
        <v>2241</v>
      </c>
    </row>
    <row r="309" spans="2:5" x14ac:dyDescent="0.3">
      <c r="B309" s="39">
        <v>132</v>
      </c>
      <c r="C309" s="39">
        <v>4</v>
      </c>
      <c r="D309" s="31">
        <v>3343.6039999999998</v>
      </c>
      <c r="E309" s="30">
        <v>9140</v>
      </c>
    </row>
    <row r="310" spans="2:5" x14ac:dyDescent="0.3">
      <c r="B310" s="39">
        <v>151</v>
      </c>
      <c r="C310" s="39">
        <v>1</v>
      </c>
      <c r="D310" s="31">
        <v>0</v>
      </c>
      <c r="E310" s="30">
        <v>4299</v>
      </c>
    </row>
    <row r="311" spans="2:5" x14ac:dyDescent="0.3">
      <c r="B311" s="39">
        <v>151</v>
      </c>
      <c r="C311" s="39">
        <v>1</v>
      </c>
      <c r="D311" s="31">
        <v>1126.1099999999999</v>
      </c>
      <c r="E311" s="30">
        <v>15637</v>
      </c>
    </row>
    <row r="312" spans="2:5" x14ac:dyDescent="0.3">
      <c r="B312" s="39">
        <v>151</v>
      </c>
      <c r="C312" s="39">
        <v>1</v>
      </c>
      <c r="D312" s="31">
        <v>1238.721</v>
      </c>
      <c r="E312" s="30">
        <v>77364</v>
      </c>
    </row>
    <row r="313" spans="2:5" x14ac:dyDescent="0.3">
      <c r="B313" s="39">
        <v>151</v>
      </c>
      <c r="C313" s="39">
        <v>1</v>
      </c>
      <c r="D313" s="31">
        <v>1463.943</v>
      </c>
      <c r="E313" s="30">
        <v>9224</v>
      </c>
    </row>
    <row r="314" spans="2:5" x14ac:dyDescent="0.3">
      <c r="B314" s="39">
        <v>151</v>
      </c>
      <c r="C314" s="39">
        <v>1</v>
      </c>
      <c r="D314" s="31">
        <v>1576.5540000000001</v>
      </c>
      <c r="E314" s="30">
        <v>55771</v>
      </c>
    </row>
    <row r="315" spans="2:5" x14ac:dyDescent="0.3">
      <c r="B315" s="39">
        <v>151</v>
      </c>
      <c r="C315" s="39">
        <v>2</v>
      </c>
      <c r="D315" s="31">
        <v>0</v>
      </c>
      <c r="E315" s="30">
        <v>7563</v>
      </c>
    </row>
    <row r="316" spans="2:5" x14ac:dyDescent="0.3">
      <c r="B316" s="39">
        <v>151</v>
      </c>
      <c r="C316" s="39">
        <v>2</v>
      </c>
      <c r="D316" s="31">
        <v>1365.3</v>
      </c>
      <c r="E316" s="30">
        <v>27000</v>
      </c>
    </row>
    <row r="317" spans="2:5" x14ac:dyDescent="0.3">
      <c r="B317" s="39">
        <v>151</v>
      </c>
      <c r="C317" s="39">
        <v>2</v>
      </c>
      <c r="D317" s="31">
        <v>1501.83</v>
      </c>
      <c r="E317" s="30">
        <v>144710</v>
      </c>
    </row>
    <row r="318" spans="2:5" x14ac:dyDescent="0.3">
      <c r="B318" s="39">
        <v>151</v>
      </c>
      <c r="C318" s="39">
        <v>2</v>
      </c>
      <c r="D318" s="31">
        <v>1774.89</v>
      </c>
      <c r="E318" s="30">
        <v>17568</v>
      </c>
    </row>
    <row r="319" spans="2:5" x14ac:dyDescent="0.3">
      <c r="B319" s="39">
        <v>151</v>
      </c>
      <c r="C319" s="39">
        <v>2</v>
      </c>
      <c r="D319" s="31">
        <v>1911.42</v>
      </c>
      <c r="E319" s="30">
        <v>118411</v>
      </c>
    </row>
    <row r="320" spans="2:5" x14ac:dyDescent="0.3">
      <c r="B320" s="39">
        <v>151</v>
      </c>
      <c r="C320" s="39">
        <v>3</v>
      </c>
      <c r="D320" s="31">
        <v>0</v>
      </c>
      <c r="E320" s="30">
        <v>5118</v>
      </c>
    </row>
    <row r="321" spans="2:5" x14ac:dyDescent="0.3">
      <c r="B321" s="39">
        <v>151</v>
      </c>
      <c r="C321" s="39">
        <v>3</v>
      </c>
      <c r="D321" s="31">
        <v>1843.69</v>
      </c>
      <c r="E321" s="30">
        <v>18023</v>
      </c>
    </row>
    <row r="322" spans="2:5" x14ac:dyDescent="0.3">
      <c r="B322" s="39">
        <v>151</v>
      </c>
      <c r="C322" s="39">
        <v>3</v>
      </c>
      <c r="D322" s="31">
        <v>2028.059</v>
      </c>
      <c r="E322" s="30">
        <v>96877</v>
      </c>
    </row>
    <row r="323" spans="2:5" x14ac:dyDescent="0.3">
      <c r="B323" s="39">
        <v>151</v>
      </c>
      <c r="C323" s="39">
        <v>3</v>
      </c>
      <c r="D323" s="31">
        <v>2396.797</v>
      </c>
      <c r="E323" s="30">
        <v>11998</v>
      </c>
    </row>
    <row r="324" spans="2:5" x14ac:dyDescent="0.3">
      <c r="B324" s="39">
        <v>151</v>
      </c>
      <c r="C324" s="39">
        <v>3</v>
      </c>
      <c r="D324" s="31">
        <v>2581.1660000000002</v>
      </c>
      <c r="E324" s="30">
        <v>81807</v>
      </c>
    </row>
    <row r="325" spans="2:5" x14ac:dyDescent="0.3">
      <c r="B325" s="39">
        <v>151</v>
      </c>
      <c r="C325" s="39">
        <v>4</v>
      </c>
      <c r="D325" s="31">
        <v>0</v>
      </c>
      <c r="E325" s="30">
        <v>1084</v>
      </c>
    </row>
    <row r="326" spans="2:5" x14ac:dyDescent="0.3">
      <c r="B326" s="39">
        <v>151</v>
      </c>
      <c r="C326" s="39">
        <v>4</v>
      </c>
      <c r="D326" s="31">
        <v>3039.64</v>
      </c>
      <c r="E326" s="30">
        <v>3969</v>
      </c>
    </row>
    <row r="327" spans="2:5" x14ac:dyDescent="0.3">
      <c r="B327" s="39">
        <v>151</v>
      </c>
      <c r="C327" s="39">
        <v>4</v>
      </c>
      <c r="D327" s="31">
        <v>3343.6039999999998</v>
      </c>
      <c r="E327" s="30">
        <v>22650</v>
      </c>
    </row>
    <row r="328" spans="2:5" x14ac:dyDescent="0.3">
      <c r="B328" s="39">
        <v>151</v>
      </c>
      <c r="C328" s="39">
        <v>4</v>
      </c>
      <c r="D328" s="31">
        <v>3951.5320000000002</v>
      </c>
      <c r="E328" s="30">
        <v>2716</v>
      </c>
    </row>
    <row r="329" spans="2:5" x14ac:dyDescent="0.3">
      <c r="B329" s="39">
        <v>151</v>
      </c>
      <c r="C329" s="39">
        <v>4</v>
      </c>
      <c r="D329" s="31">
        <v>4255.4960000000001</v>
      </c>
      <c r="E329" s="30">
        <v>20130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Q20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29" customWidth="1"/>
    <col min="3" max="17" width="17.88671875" customWidth="1"/>
  </cols>
  <sheetData>
    <row r="1" spans="2:17" ht="15" thickBot="1" x14ac:dyDescent="0.35"/>
    <row r="2" spans="2:17" ht="47.4" thickBot="1" x14ac:dyDescent="0.35">
      <c r="B2" s="32" t="s">
        <v>68</v>
      </c>
      <c r="C2" s="33" t="s">
        <v>69</v>
      </c>
      <c r="D2" s="33" t="s">
        <v>70</v>
      </c>
      <c r="E2" s="33" t="s">
        <v>71</v>
      </c>
      <c r="F2" s="33" t="s">
        <v>72</v>
      </c>
      <c r="G2" s="33" t="s">
        <v>73</v>
      </c>
      <c r="H2" s="33" t="s">
        <v>88</v>
      </c>
      <c r="I2" s="33" t="s">
        <v>89</v>
      </c>
      <c r="J2" s="33" t="s">
        <v>74</v>
      </c>
      <c r="K2" s="33" t="s">
        <v>75</v>
      </c>
      <c r="L2" s="33" t="s">
        <v>76</v>
      </c>
      <c r="M2" s="33" t="s">
        <v>77</v>
      </c>
      <c r="N2" s="33" t="s">
        <v>90</v>
      </c>
      <c r="O2" s="33" t="s">
        <v>91</v>
      </c>
      <c r="P2" s="33" t="s">
        <v>92</v>
      </c>
      <c r="Q2" s="33" t="s">
        <v>93</v>
      </c>
    </row>
    <row r="3" spans="2:17" ht="15.6" x14ac:dyDescent="0.3">
      <c r="B3" s="42">
        <v>1</v>
      </c>
      <c r="C3" s="34">
        <v>1126.1135115473026</v>
      </c>
      <c r="D3" s="34">
        <v>1238.7248627020329</v>
      </c>
      <c r="E3" s="34">
        <v>1182.4191871246678</v>
      </c>
      <c r="F3" s="34">
        <v>1463.9475650114935</v>
      </c>
      <c r="G3" s="34">
        <v>1689.1702673209538</v>
      </c>
      <c r="H3" s="34">
        <v>1126.1135115473026</v>
      </c>
      <c r="I3" s="34">
        <v>1126.1135115473026</v>
      </c>
      <c r="J3" s="34">
        <v>1576.5589161662235</v>
      </c>
      <c r="K3" s="34">
        <v>1801.7816184756841</v>
      </c>
      <c r="L3" s="34">
        <v>1520.2532405888585</v>
      </c>
      <c r="M3" s="34">
        <v>1745.4759428983191</v>
      </c>
      <c r="N3" s="34">
        <v>1238.7248627020329</v>
      </c>
      <c r="O3" s="34">
        <v>1238.7248627020329</v>
      </c>
      <c r="P3" s="34">
        <v>1182.4191871246678</v>
      </c>
      <c r="Q3" s="34">
        <v>1182.4191871246678</v>
      </c>
    </row>
    <row r="4" spans="2:17" ht="15.6" x14ac:dyDescent="0.3">
      <c r="B4" s="42">
        <v>2</v>
      </c>
      <c r="C4" s="34">
        <v>1365.3044785352261</v>
      </c>
      <c r="D4" s="34">
        <v>1501.8349263887487</v>
      </c>
      <c r="E4" s="34">
        <v>1433.5697024619874</v>
      </c>
      <c r="F4" s="34">
        <v>1774.8958220957938</v>
      </c>
      <c r="G4" s="34">
        <v>2047.9567178028392</v>
      </c>
      <c r="H4" s="34">
        <v>1365.3044785352261</v>
      </c>
      <c r="I4" s="34">
        <v>1365.3044785352261</v>
      </c>
      <c r="J4" s="34">
        <v>1911.4262699493163</v>
      </c>
      <c r="K4" s="34">
        <v>2184.4871656563619</v>
      </c>
      <c r="L4" s="34">
        <v>1843.1610460225552</v>
      </c>
      <c r="M4" s="34">
        <v>2116.2219417296005</v>
      </c>
      <c r="N4" s="34">
        <v>1501.8349263887487</v>
      </c>
      <c r="O4" s="34">
        <v>1501.8349263887487</v>
      </c>
      <c r="P4" s="34">
        <v>1433.5697024619874</v>
      </c>
      <c r="Q4" s="34">
        <v>1433.5697024619874</v>
      </c>
    </row>
    <row r="5" spans="2:17" ht="15.6" x14ac:dyDescent="0.3">
      <c r="B5" s="42">
        <v>3</v>
      </c>
      <c r="C5" s="34">
        <v>1843.6864125110731</v>
      </c>
      <c r="D5" s="34">
        <v>2028.0550537621805</v>
      </c>
      <c r="E5" s="34">
        <v>1935.8707331366268</v>
      </c>
      <c r="F5" s="34">
        <v>2396.7923362643951</v>
      </c>
      <c r="G5" s="34">
        <v>2765.5296187666095</v>
      </c>
      <c r="H5" s="34">
        <v>1843.6864125110731</v>
      </c>
      <c r="I5" s="34">
        <v>1843.6864125110731</v>
      </c>
      <c r="J5" s="34">
        <v>2581.1609775155021</v>
      </c>
      <c r="K5" s="34">
        <v>2949.8982600177169</v>
      </c>
      <c r="L5" s="34">
        <v>2488.9766568899486</v>
      </c>
      <c r="M5" s="34">
        <v>2857.7139393921634</v>
      </c>
      <c r="N5" s="34">
        <v>2028.0550537621805</v>
      </c>
      <c r="O5" s="34">
        <v>2028.0550537621805</v>
      </c>
      <c r="P5" s="34">
        <v>1935.8707331366268</v>
      </c>
      <c r="Q5" s="34">
        <v>1935.8707331366268</v>
      </c>
    </row>
    <row r="6" spans="2:17" ht="15.6" x14ac:dyDescent="0.3">
      <c r="B6" s="42">
        <v>4</v>
      </c>
      <c r="C6" s="34">
        <v>3039.6412474506906</v>
      </c>
      <c r="D6" s="34">
        <v>3343.6053721957601</v>
      </c>
      <c r="E6" s="34">
        <v>3191.6233098232251</v>
      </c>
      <c r="F6" s="34">
        <v>3951.5336216858977</v>
      </c>
      <c r="G6" s="34">
        <v>4559.4618711760359</v>
      </c>
      <c r="H6" s="34">
        <v>3039.6412474506906</v>
      </c>
      <c r="I6" s="34">
        <v>3039.6412474506906</v>
      </c>
      <c r="J6" s="34">
        <v>4255.4977464309668</v>
      </c>
      <c r="K6" s="34">
        <v>4863.4259959211049</v>
      </c>
      <c r="L6" s="34">
        <v>4103.5156840584323</v>
      </c>
      <c r="M6" s="34">
        <v>4711.4439335485704</v>
      </c>
      <c r="N6" s="34">
        <v>3343.6053721957601</v>
      </c>
      <c r="O6" s="34">
        <v>3343.6053721957601</v>
      </c>
      <c r="P6" s="34">
        <v>3191.6233098232251</v>
      </c>
      <c r="Q6" s="34">
        <v>3191.6233098232251</v>
      </c>
    </row>
    <row r="7" spans="2:17" ht="15.6" x14ac:dyDescent="0.3">
      <c r="B7" s="39" t="s">
        <v>64</v>
      </c>
      <c r="C7" s="34">
        <v>1407.6418894341282</v>
      </c>
      <c r="D7" s="34">
        <v>1548.406078377541</v>
      </c>
      <c r="E7" s="34">
        <v>1478.0239839058347</v>
      </c>
      <c r="F7" s="34">
        <v>1829.9344562643669</v>
      </c>
      <c r="G7" s="34">
        <v>2111.4628341511925</v>
      </c>
      <c r="H7" s="34">
        <v>1407.6418894341282</v>
      </c>
      <c r="I7" s="34">
        <v>1407.6418894341282</v>
      </c>
      <c r="J7" s="34">
        <v>1970.6986452077795</v>
      </c>
      <c r="K7" s="34">
        <v>2252.2270230946051</v>
      </c>
      <c r="L7" s="34">
        <v>1900.3165507360732</v>
      </c>
      <c r="M7" s="34">
        <v>2181.8449286228988</v>
      </c>
      <c r="N7" s="34">
        <v>1548.406078377541</v>
      </c>
      <c r="O7" s="34">
        <v>1548.406078377541</v>
      </c>
      <c r="P7" s="34">
        <v>1478.0239839058347</v>
      </c>
      <c r="Q7" s="34">
        <v>1478.0239839058347</v>
      </c>
    </row>
    <row r="8" spans="2:17" ht="15.6" x14ac:dyDescent="0.3">
      <c r="B8" s="42" t="s">
        <v>65</v>
      </c>
      <c r="C8" s="34">
        <v>1706.6305981690325</v>
      </c>
      <c r="D8" s="34">
        <v>1877.2936579859359</v>
      </c>
      <c r="E8" s="34">
        <v>1791.9621280774843</v>
      </c>
      <c r="F8" s="34">
        <v>2218.6197776197423</v>
      </c>
      <c r="G8" s="34">
        <v>2559.945897253549</v>
      </c>
      <c r="H8" s="34">
        <v>1706.6305981690325</v>
      </c>
      <c r="I8" s="34">
        <v>1706.6305981690325</v>
      </c>
      <c r="J8" s="34">
        <v>2389.2828374366454</v>
      </c>
      <c r="K8" s="34">
        <v>2730.6089570704526</v>
      </c>
      <c r="L8" s="34">
        <v>2303.9513075281939</v>
      </c>
      <c r="M8" s="34">
        <v>2645.2774271620005</v>
      </c>
      <c r="N8" s="34">
        <v>1877.2936579859359</v>
      </c>
      <c r="O8" s="34">
        <v>1877.2936579859359</v>
      </c>
      <c r="P8" s="34">
        <v>1791.9621280774843</v>
      </c>
      <c r="Q8" s="34">
        <v>1791.9621280774843</v>
      </c>
    </row>
    <row r="9" spans="2:17" ht="15.6" x14ac:dyDescent="0.3">
      <c r="B9" s="39" t="s">
        <v>66</v>
      </c>
      <c r="C9" s="34">
        <v>2304.6080156388412</v>
      </c>
      <c r="D9" s="34">
        <v>2535.0688172027258</v>
      </c>
      <c r="E9" s="34">
        <v>2419.8384164207837</v>
      </c>
      <c r="F9" s="34">
        <v>2995.9904203304941</v>
      </c>
      <c r="G9" s="34">
        <v>3456.912023458262</v>
      </c>
      <c r="H9" s="34">
        <v>2304.6080156388412</v>
      </c>
      <c r="I9" s="34">
        <v>2304.6080156388412</v>
      </c>
      <c r="J9" s="34">
        <v>3226.4512218943773</v>
      </c>
      <c r="K9" s="34">
        <v>3687.3728250221461</v>
      </c>
      <c r="L9" s="34">
        <v>3111.2208211124357</v>
      </c>
      <c r="M9" s="34">
        <v>3572.1424242402045</v>
      </c>
      <c r="N9" s="34">
        <v>2535.0688172027258</v>
      </c>
      <c r="O9" s="34">
        <v>2535.0688172027258</v>
      </c>
      <c r="P9" s="34">
        <v>2419.8384164207837</v>
      </c>
      <c r="Q9" s="34">
        <v>2419.8384164207837</v>
      </c>
    </row>
    <row r="10" spans="2:17" ht="15.6" x14ac:dyDescent="0.3">
      <c r="B10" s="42" t="s">
        <v>78</v>
      </c>
      <c r="C10" s="34">
        <v>3799.5515593133632</v>
      </c>
      <c r="D10" s="34">
        <v>4179.5067152447</v>
      </c>
      <c r="E10" s="34">
        <v>3989.5291372790316</v>
      </c>
      <c r="F10" s="34">
        <v>4939.4170271073726</v>
      </c>
      <c r="G10" s="34">
        <v>5699.3273389700444</v>
      </c>
      <c r="H10" s="34">
        <v>3799.5515593133632</v>
      </c>
      <c r="I10" s="34">
        <v>3799.5515593133632</v>
      </c>
      <c r="J10" s="34">
        <v>5319.3721830387085</v>
      </c>
      <c r="K10" s="34">
        <v>6079.2824949013811</v>
      </c>
      <c r="L10" s="34">
        <v>5129.3946050730401</v>
      </c>
      <c r="M10" s="34">
        <v>5889.3049169357128</v>
      </c>
      <c r="N10" s="34">
        <v>4179.5067152447</v>
      </c>
      <c r="O10" s="34">
        <v>4179.5067152447</v>
      </c>
      <c r="P10" s="34">
        <v>3989.5291372790316</v>
      </c>
      <c r="Q10" s="34">
        <v>3989.5291372790316</v>
      </c>
    </row>
    <row r="11" spans="2:17" ht="15.6" x14ac:dyDescent="0.3">
      <c r="B11" s="39" t="s">
        <v>79</v>
      </c>
      <c r="C11" s="34">
        <v>1970.6986452077795</v>
      </c>
      <c r="D11" s="34">
        <v>2167.7685097285575</v>
      </c>
      <c r="E11" s="34">
        <v>2069.2335774681687</v>
      </c>
      <c r="F11" s="34">
        <v>2561.9082387701137</v>
      </c>
      <c r="G11" s="34">
        <v>2956.047967811669</v>
      </c>
      <c r="H11" s="34">
        <v>1970.6986452077795</v>
      </c>
      <c r="I11" s="34">
        <v>1970.6986452077795</v>
      </c>
      <c r="J11" s="34">
        <v>2758.9781032908913</v>
      </c>
      <c r="K11" s="34">
        <v>3153.1178323324471</v>
      </c>
      <c r="L11" s="34">
        <v>2660.4431710305025</v>
      </c>
      <c r="M11" s="34">
        <v>3054.5829000720582</v>
      </c>
      <c r="N11" s="34">
        <v>2167.7685097285575</v>
      </c>
      <c r="O11" s="34">
        <v>2167.7685097285575</v>
      </c>
      <c r="P11" s="34">
        <v>2069.2335774681687</v>
      </c>
      <c r="Q11" s="34">
        <v>2069.2335774681687</v>
      </c>
    </row>
    <row r="12" spans="2:17" ht="15.6" x14ac:dyDescent="0.3">
      <c r="B12" s="42" t="s">
        <v>80</v>
      </c>
      <c r="C12" s="34">
        <v>2389.2828374366454</v>
      </c>
      <c r="D12" s="34">
        <v>2628.2111211803103</v>
      </c>
      <c r="E12" s="34">
        <v>2508.7469793084779</v>
      </c>
      <c r="F12" s="34">
        <v>3106.0676886676392</v>
      </c>
      <c r="G12" s="34">
        <v>3583.9242561549686</v>
      </c>
      <c r="H12" s="34">
        <v>2389.2828374366454</v>
      </c>
      <c r="I12" s="34">
        <v>2389.2828374366454</v>
      </c>
      <c r="J12" s="34">
        <v>3344.9959724113037</v>
      </c>
      <c r="K12" s="34">
        <v>3822.852539898633</v>
      </c>
      <c r="L12" s="34">
        <v>3225.5318305394717</v>
      </c>
      <c r="M12" s="34">
        <v>3703.388398026801</v>
      </c>
      <c r="N12" s="34">
        <v>2628.2111211803103</v>
      </c>
      <c r="O12" s="34">
        <v>2628.2111211803103</v>
      </c>
      <c r="P12" s="34">
        <v>2508.7469793084779</v>
      </c>
      <c r="Q12" s="34">
        <v>2508.7469793084779</v>
      </c>
    </row>
    <row r="13" spans="2:17" ht="15.6" x14ac:dyDescent="0.3">
      <c r="B13" s="39" t="s">
        <v>81</v>
      </c>
      <c r="C13" s="34">
        <v>3226.4512218943778</v>
      </c>
      <c r="D13" s="34">
        <v>3549.0963440838159</v>
      </c>
      <c r="E13" s="34">
        <v>3387.7737829890966</v>
      </c>
      <c r="F13" s="34">
        <v>4194.3865884626912</v>
      </c>
      <c r="G13" s="34">
        <v>4839.6768328415665</v>
      </c>
      <c r="H13" s="34">
        <v>3226.4512218943778</v>
      </c>
      <c r="I13" s="34">
        <v>3226.4512218943778</v>
      </c>
      <c r="J13" s="34">
        <v>4517.0317106521288</v>
      </c>
      <c r="K13" s="34">
        <v>5162.3219550310041</v>
      </c>
      <c r="L13" s="34">
        <v>4355.7091495574095</v>
      </c>
      <c r="M13" s="34">
        <v>5000.9993939362857</v>
      </c>
      <c r="N13" s="34">
        <v>3549.0963440838159</v>
      </c>
      <c r="O13" s="34">
        <v>3549.0963440838159</v>
      </c>
      <c r="P13" s="34">
        <v>3387.7737829890966</v>
      </c>
      <c r="Q13" s="34">
        <v>3387.7737829890966</v>
      </c>
    </row>
    <row r="14" spans="2:17" ht="15.6" x14ac:dyDescent="0.3">
      <c r="B14" s="42" t="s">
        <v>82</v>
      </c>
      <c r="C14" s="34">
        <v>5319.3721830387085</v>
      </c>
      <c r="D14" s="34">
        <v>5851.3094013425798</v>
      </c>
      <c r="E14" s="34">
        <v>5585.3407921906437</v>
      </c>
      <c r="F14" s="34">
        <v>6915.1838379503206</v>
      </c>
      <c r="G14" s="34">
        <v>7979.0582745580632</v>
      </c>
      <c r="H14" s="34">
        <v>5319.3721830387085</v>
      </c>
      <c r="I14" s="34">
        <v>5319.3721830387085</v>
      </c>
      <c r="J14" s="34">
        <v>7447.1210562541919</v>
      </c>
      <c r="K14" s="34">
        <v>8510.9954928619336</v>
      </c>
      <c r="L14" s="34">
        <v>7181.1524471022567</v>
      </c>
      <c r="M14" s="34">
        <v>8245.0268837099975</v>
      </c>
      <c r="N14" s="34">
        <v>5851.3094013425798</v>
      </c>
      <c r="O14" s="34">
        <v>5851.3094013425798</v>
      </c>
      <c r="P14" s="34">
        <v>5585.3407921906437</v>
      </c>
      <c r="Q14" s="34">
        <v>5585.3407921906437</v>
      </c>
    </row>
    <row r="15" spans="2:17" ht="15.6" x14ac:dyDescent="0.3">
      <c r="B15" s="42" t="s">
        <v>83</v>
      </c>
      <c r="C15" s="34">
        <v>1494.8507999999999</v>
      </c>
      <c r="D15" s="34">
        <v>1644.3358800000001</v>
      </c>
      <c r="E15" s="34">
        <v>1569.5933399999999</v>
      </c>
      <c r="F15" s="34">
        <v>1943.3060399999999</v>
      </c>
      <c r="G15" s="34">
        <v>2242.2761999999998</v>
      </c>
      <c r="H15" s="34">
        <v>1494.8507999999999</v>
      </c>
      <c r="I15" s="34">
        <v>1494.8507999999999</v>
      </c>
      <c r="J15" s="34">
        <v>2092.7911199999999</v>
      </c>
      <c r="K15" s="34">
        <v>2391.7612800000002</v>
      </c>
      <c r="L15" s="34">
        <v>2018.0485800000001</v>
      </c>
      <c r="M15" s="34">
        <v>2317.01874</v>
      </c>
      <c r="N15" s="34">
        <v>1644.3358800000001</v>
      </c>
      <c r="O15" s="34">
        <v>1644.3358800000001</v>
      </c>
      <c r="P15" s="34">
        <v>1569.5933399999999</v>
      </c>
      <c r="Q15" s="34">
        <v>1569.5933399999999</v>
      </c>
    </row>
    <row r="16" spans="2:17" ht="15.6" x14ac:dyDescent="0.3">
      <c r="B16" s="42" t="s">
        <v>84</v>
      </c>
      <c r="C16" s="34">
        <v>1557.8556000000001</v>
      </c>
      <c r="D16" s="34">
        <v>1713.6411600000004</v>
      </c>
      <c r="E16" s="34">
        <v>1635.7483800000002</v>
      </c>
      <c r="F16" s="34">
        <v>2025.2122800000002</v>
      </c>
      <c r="G16" s="34">
        <v>2336.7834000000003</v>
      </c>
      <c r="H16" s="34">
        <v>1557.8556000000001</v>
      </c>
      <c r="I16" s="34">
        <v>1557.8556000000001</v>
      </c>
      <c r="J16" s="34">
        <v>2180.99784</v>
      </c>
      <c r="K16" s="34">
        <v>2492.5689600000005</v>
      </c>
      <c r="L16" s="34">
        <v>2103.1050600000003</v>
      </c>
      <c r="M16" s="34">
        <v>2414.6761800000004</v>
      </c>
      <c r="N16" s="34">
        <v>1713.6411600000004</v>
      </c>
      <c r="O16" s="34">
        <v>1713.6411600000004</v>
      </c>
      <c r="P16" s="34">
        <v>1635.7483800000002</v>
      </c>
      <c r="Q16" s="34">
        <v>1635.7483800000002</v>
      </c>
    </row>
    <row r="17" spans="2:17" ht="15.6" x14ac:dyDescent="0.3">
      <c r="B17" s="42" t="s">
        <v>85</v>
      </c>
      <c r="C17" s="34">
        <v>1612.8894</v>
      </c>
      <c r="D17" s="34">
        <v>1774.1783400000002</v>
      </c>
      <c r="E17" s="34">
        <v>1693.5338700000002</v>
      </c>
      <c r="F17" s="34">
        <v>2096.7562200000002</v>
      </c>
      <c r="G17" s="34">
        <v>2419.3341</v>
      </c>
      <c r="H17" s="34">
        <v>1612.8894</v>
      </c>
      <c r="I17" s="34">
        <v>1612.8894</v>
      </c>
      <c r="J17" s="34">
        <v>2258.0451599999997</v>
      </c>
      <c r="K17" s="34">
        <v>2580.6230400000004</v>
      </c>
      <c r="L17" s="34">
        <v>2177.4006900000004</v>
      </c>
      <c r="M17" s="34">
        <v>2499.9785700000002</v>
      </c>
      <c r="N17" s="34">
        <v>1774.1783400000002</v>
      </c>
      <c r="O17" s="34">
        <v>1774.1783400000002</v>
      </c>
      <c r="P17" s="34">
        <v>1693.5338700000002</v>
      </c>
      <c r="Q17" s="34">
        <v>1693.5338700000002</v>
      </c>
    </row>
    <row r="18" spans="2:17" ht="15.6" x14ac:dyDescent="0.3">
      <c r="B18" s="42" t="s">
        <v>94</v>
      </c>
      <c r="C18" s="34">
        <v>1576.8182999999999</v>
      </c>
      <c r="D18" s="34">
        <v>1734.5001300000001</v>
      </c>
      <c r="E18" s="34">
        <v>1655.6592149999999</v>
      </c>
      <c r="F18" s="34">
        <v>2049.8637899999999</v>
      </c>
      <c r="G18" s="34">
        <v>2365.2274499999999</v>
      </c>
      <c r="H18" s="34">
        <v>1576.8182999999999</v>
      </c>
      <c r="I18" s="34">
        <v>1576.8182999999999</v>
      </c>
      <c r="J18" s="34">
        <v>2207.5456199999999</v>
      </c>
      <c r="K18" s="34">
        <v>2522.9092799999999</v>
      </c>
      <c r="L18" s="34">
        <v>2128.7047050000001</v>
      </c>
      <c r="M18" s="34">
        <v>2444.0683650000001</v>
      </c>
      <c r="N18" s="34">
        <v>1734.5001300000001</v>
      </c>
      <c r="O18" s="34">
        <v>1734.5001300000001</v>
      </c>
      <c r="P18" s="34">
        <v>1655.6592149999999</v>
      </c>
      <c r="Q18" s="34">
        <v>1655.6592149999999</v>
      </c>
    </row>
    <row r="19" spans="2:17" x14ac:dyDescent="0.3">
      <c r="B19" s="35" t="s">
        <v>86</v>
      </c>
    </row>
    <row r="20" spans="2:17" x14ac:dyDescent="0.3">
      <c r="B20" s="3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O35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0.664062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4" width="19.88671875" style="9" customWidth="1"/>
    <col min="15" max="15" width="17.6640625" style="16" bestFit="1" customWidth="1"/>
  </cols>
  <sheetData>
    <row r="1" spans="2:15" ht="15" thickBot="1" x14ac:dyDescent="0.35"/>
    <row r="2" spans="2:15" ht="15" thickBot="1" x14ac:dyDescent="0.35">
      <c r="B2" s="23" t="s">
        <v>0</v>
      </c>
      <c r="C2" s="17">
        <v>21479098745.347481</v>
      </c>
      <c r="D2" s="1"/>
    </row>
    <row r="3" spans="2:15" ht="15" thickBot="1" x14ac:dyDescent="0.35">
      <c r="O3" s="10"/>
    </row>
    <row r="4" spans="2:15" ht="43.8" thickBot="1" x14ac:dyDescent="0.35">
      <c r="B4" s="23" t="s">
        <v>1</v>
      </c>
      <c r="C4" s="24" t="s">
        <v>2</v>
      </c>
      <c r="D4" s="24" t="s">
        <v>3</v>
      </c>
      <c r="E4" s="24" t="s">
        <v>4</v>
      </c>
      <c r="F4" s="25" t="s">
        <v>49</v>
      </c>
      <c r="G4" s="25" t="s">
        <v>50</v>
      </c>
      <c r="H4" s="25" t="s">
        <v>51</v>
      </c>
      <c r="I4" s="25" t="s">
        <v>52</v>
      </c>
      <c r="J4" s="25" t="s">
        <v>53</v>
      </c>
      <c r="K4" s="25" t="s">
        <v>54</v>
      </c>
      <c r="L4" s="26" t="s">
        <v>55</v>
      </c>
      <c r="M4" s="27" t="s">
        <v>56</v>
      </c>
      <c r="N4" s="41" t="s">
        <v>95</v>
      </c>
      <c r="O4" s="22" t="s">
        <v>57</v>
      </c>
    </row>
    <row r="5" spans="2:15" x14ac:dyDescent="0.3">
      <c r="B5" s="2">
        <v>3520</v>
      </c>
      <c r="C5" s="3" t="s">
        <v>5</v>
      </c>
      <c r="D5" s="4" t="s">
        <v>6</v>
      </c>
      <c r="E5" s="5">
        <v>4</v>
      </c>
      <c r="F5" s="11">
        <v>42379574.479999997</v>
      </c>
      <c r="G5" s="12">
        <v>39537953.18</v>
      </c>
      <c r="H5" s="12">
        <v>561625.75</v>
      </c>
      <c r="I5" s="12">
        <v>193172189.41</v>
      </c>
      <c r="J5" s="12">
        <f>+SUMIFS('BASE MARZO'!F:F,'BASE MARZO'!B:B,'LIQUIDACIÓN MARZO 2026'!E5)</f>
        <v>685122618.12000012</v>
      </c>
      <c r="K5" s="12">
        <f>+J5-SUM(F5:I5)</f>
        <v>409471275.30000013</v>
      </c>
      <c r="L5" s="13">
        <f t="shared" ref="L5:L32" si="0">+K5/SUM($K$5:$K$32)</f>
        <v>2.6744405467218769E-2</v>
      </c>
      <c r="M5" s="14">
        <f t="shared" ref="M5:M32" si="1">+L5*($C$2-SUM($F$33:$H$33))</f>
        <v>503159450.45912373</v>
      </c>
      <c r="N5" s="43">
        <v>-1806421.6408414422</v>
      </c>
      <c r="O5" s="21">
        <f t="shared" ref="O5:O32" si="2">+SUM(M5,F5:H5,N5:N5)</f>
        <v>583832182.22828221</v>
      </c>
    </row>
    <row r="6" spans="2:15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32816986.670000002</v>
      </c>
      <c r="G6" s="12">
        <v>16983713.539999999</v>
      </c>
      <c r="H6" s="12">
        <v>344682.32</v>
      </c>
      <c r="I6" s="12">
        <v>164735297.28999999</v>
      </c>
      <c r="J6" s="12">
        <f>+SUMIFS('BASE MARZO'!F:F,'BASE MARZO'!B:B,'LIQUIDACIÓN MARZO 2026'!E6)</f>
        <v>512869874.56999999</v>
      </c>
      <c r="K6" s="12">
        <f t="shared" ref="K6:K32" si="3">+J6-SUM(F6:I6)</f>
        <v>297989194.75</v>
      </c>
      <c r="L6" s="13">
        <f t="shared" si="0"/>
        <v>1.9463010789719286E-2</v>
      </c>
      <c r="M6" s="14">
        <f t="shared" si="1"/>
        <v>366169957.49778974</v>
      </c>
      <c r="N6" s="43">
        <v>-1334541.4184394151</v>
      </c>
      <c r="O6" s="21">
        <f t="shared" si="2"/>
        <v>414980798.60935038</v>
      </c>
    </row>
    <row r="7" spans="2:15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96323473.060000002</v>
      </c>
      <c r="G7" s="12">
        <v>83907209.689999998</v>
      </c>
      <c r="H7" s="12">
        <v>1176235.29</v>
      </c>
      <c r="I7" s="12">
        <v>484024610.13999999</v>
      </c>
      <c r="J7" s="12">
        <f>+SUMIFS('BASE MARZO'!F:F,'BASE MARZO'!B:B,'LIQUIDACIÓN MARZO 2026'!E7)</f>
        <v>1521708583.1700001</v>
      </c>
      <c r="K7" s="12">
        <f t="shared" si="3"/>
        <v>856277054.99000013</v>
      </c>
      <c r="L7" s="13">
        <f t="shared" si="0"/>
        <v>5.5927294861282645E-2</v>
      </c>
      <c r="M7" s="14">
        <f t="shared" si="1"/>
        <v>1052195644.5268757</v>
      </c>
      <c r="N7" s="43">
        <v>-3612815.5297343386</v>
      </c>
      <c r="O7" s="21">
        <f t="shared" si="2"/>
        <v>1229989747.0371413</v>
      </c>
    </row>
    <row r="8" spans="2:15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30342716.870000001</v>
      </c>
      <c r="G8" s="12">
        <v>17030721.879999999</v>
      </c>
      <c r="H8" s="12">
        <v>275867.05</v>
      </c>
      <c r="I8" s="12">
        <v>157430507.69</v>
      </c>
      <c r="J8" s="12">
        <f>+SUMIFS('BASE MARZO'!F:F,'BASE MARZO'!B:B,'LIQUIDACIÓN MARZO 2026'!E8)</f>
        <v>522071127.40000004</v>
      </c>
      <c r="K8" s="12">
        <f t="shared" si="3"/>
        <v>316991313.91000003</v>
      </c>
      <c r="L8" s="13">
        <f t="shared" si="0"/>
        <v>2.0704124416503274E-2</v>
      </c>
      <c r="M8" s="14">
        <f t="shared" si="1"/>
        <v>389519814.76701933</v>
      </c>
      <c r="N8" s="43">
        <v>-1490888.5695037844</v>
      </c>
      <c r="O8" s="21">
        <f t="shared" si="2"/>
        <v>435678231.99751556</v>
      </c>
    </row>
    <row r="9" spans="2:15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58484110.310000002</v>
      </c>
      <c r="G9" s="12">
        <v>27791568.66</v>
      </c>
      <c r="H9" s="12">
        <v>822817.64</v>
      </c>
      <c r="I9" s="12">
        <v>304995074.30000001</v>
      </c>
      <c r="J9" s="12">
        <f>+SUMIFS('BASE MARZO'!F:F,'BASE MARZO'!B:B,'LIQUIDACIÓN MARZO 2026'!E9)</f>
        <v>894415231.33000016</v>
      </c>
      <c r="K9" s="12">
        <f t="shared" si="3"/>
        <v>502321660.42000014</v>
      </c>
      <c r="L9" s="13">
        <f t="shared" si="0"/>
        <v>3.2808880553089823E-2</v>
      </c>
      <c r="M9" s="14">
        <f t="shared" si="1"/>
        <v>617254263.86860836</v>
      </c>
      <c r="N9" s="43">
        <v>-2243867.788121568</v>
      </c>
      <c r="O9" s="21">
        <f t="shared" si="2"/>
        <v>702108892.69048679</v>
      </c>
    </row>
    <row r="10" spans="2:15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85255249.329999998</v>
      </c>
      <c r="G10" s="12">
        <v>92173425.719999999</v>
      </c>
      <c r="H10" s="12">
        <v>294636.3</v>
      </c>
      <c r="I10" s="12">
        <v>467183803.17000002</v>
      </c>
      <c r="J10" s="12">
        <f>+SUMIFS('BASE MARZO'!F:F,'BASE MARZO'!B:B,'LIQUIDACIÓN MARZO 2026'!E10)</f>
        <v>1654119453.0899999</v>
      </c>
      <c r="K10" s="12">
        <f t="shared" si="3"/>
        <v>1009212338.5699999</v>
      </c>
      <c r="L10" s="13">
        <f t="shared" si="0"/>
        <v>6.5916184146155993E-2</v>
      </c>
      <c r="M10" s="14">
        <f t="shared" si="1"/>
        <v>1240122949.5265846</v>
      </c>
      <c r="N10" s="43">
        <v>-4556711.6439154325</v>
      </c>
      <c r="O10" s="21">
        <f t="shared" si="2"/>
        <v>1413289549.2326691</v>
      </c>
    </row>
    <row r="11" spans="2:15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92985458.469999999</v>
      </c>
      <c r="G11" s="12">
        <v>84522235.959999993</v>
      </c>
      <c r="H11" s="12">
        <v>805708.24</v>
      </c>
      <c r="I11" s="12">
        <v>552210281.63</v>
      </c>
      <c r="J11" s="12">
        <f>+SUMIFS('BASE MARZO'!F:F,'BASE MARZO'!B:B,'LIQUIDACIÓN MARZO 2026'!E11)</f>
        <v>1752709669.5</v>
      </c>
      <c r="K11" s="12">
        <f t="shared" si="3"/>
        <v>1022185985.2</v>
      </c>
      <c r="L11" s="13">
        <f t="shared" si="0"/>
        <v>6.6763551194325449E-2</v>
      </c>
      <c r="M11" s="14">
        <f t="shared" si="1"/>
        <v>1256065002.8586998</v>
      </c>
      <c r="N11" s="43">
        <v>-4309638.1904767491</v>
      </c>
      <c r="O11" s="21">
        <f t="shared" si="2"/>
        <v>1430068767.3382232</v>
      </c>
    </row>
    <row r="12" spans="2:15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55656599.049999997</v>
      </c>
      <c r="G12" s="12">
        <v>49015960.149999999</v>
      </c>
      <c r="H12" s="12">
        <v>560485.28</v>
      </c>
      <c r="I12" s="12">
        <v>298267336.82999998</v>
      </c>
      <c r="J12" s="12">
        <f>+SUMIFS('BASE MARZO'!F:F,'BASE MARZO'!B:B,'LIQUIDACIÓN MARZO 2026'!E12)</f>
        <v>1063121136.5</v>
      </c>
      <c r="K12" s="12">
        <f t="shared" si="3"/>
        <v>659620755.19000006</v>
      </c>
      <c r="L12" s="13">
        <f t="shared" si="0"/>
        <v>4.3082789918461484E-2</v>
      </c>
      <c r="M12" s="14">
        <f t="shared" si="1"/>
        <v>810543832.28632927</v>
      </c>
      <c r="N12" s="43">
        <v>-2906563.2284632614</v>
      </c>
      <c r="O12" s="21">
        <f t="shared" si="2"/>
        <v>912870313.53786588</v>
      </c>
    </row>
    <row r="13" spans="2:15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52480350.880000003</v>
      </c>
      <c r="G13" s="12">
        <v>45031901.43</v>
      </c>
      <c r="H13" s="12">
        <v>548759.21</v>
      </c>
      <c r="I13" s="12">
        <v>250519849.31999999</v>
      </c>
      <c r="J13" s="12">
        <f>+SUMIFS('BASE MARZO'!F:F,'BASE MARZO'!B:B,'LIQUIDACIÓN MARZO 2026'!E13)</f>
        <v>896214473.81999993</v>
      </c>
      <c r="K13" s="12">
        <f t="shared" si="3"/>
        <v>547633612.98000002</v>
      </c>
      <c r="L13" s="13">
        <f t="shared" si="0"/>
        <v>3.5768407398747454E-2</v>
      </c>
      <c r="M13" s="14">
        <f t="shared" si="1"/>
        <v>672933718.14196503</v>
      </c>
      <c r="N13" s="43">
        <v>-2301381.9678472746</v>
      </c>
      <c r="O13" s="21">
        <f t="shared" si="2"/>
        <v>768693347.69411778</v>
      </c>
    </row>
    <row r="14" spans="2:15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37731865.32</v>
      </c>
      <c r="G14" s="12">
        <v>25201605.379999999</v>
      </c>
      <c r="H14" s="12">
        <v>911609.95</v>
      </c>
      <c r="I14" s="12">
        <v>162822410.05000001</v>
      </c>
      <c r="J14" s="12">
        <f>+SUMIFS('BASE MARZO'!F:F,'BASE MARZO'!B:B,'LIQUIDACIÓN MARZO 2026'!E14)</f>
        <v>508576779.13</v>
      </c>
      <c r="K14" s="12">
        <f t="shared" si="3"/>
        <v>281909288.42999995</v>
      </c>
      <c r="L14" s="13">
        <f t="shared" si="0"/>
        <v>1.8412759989631051E-2</v>
      </c>
      <c r="M14" s="14">
        <f t="shared" si="1"/>
        <v>346410923.55462068</v>
      </c>
      <c r="N14" s="43">
        <v>-1314253.2236350183</v>
      </c>
      <c r="O14" s="21">
        <f t="shared" si="2"/>
        <v>408941750.98098564</v>
      </c>
    </row>
    <row r="15" spans="2:15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57766739.68</v>
      </c>
      <c r="G15" s="12">
        <v>29476546.93</v>
      </c>
      <c r="H15" s="12">
        <v>502895.88</v>
      </c>
      <c r="I15" s="12">
        <v>263331441.63</v>
      </c>
      <c r="J15" s="12">
        <f>+SUMIFS('BASE MARZO'!F:F,'BASE MARZO'!B:B,'LIQUIDACIÓN MARZO 2026'!E15)</f>
        <v>871709687.20999992</v>
      </c>
      <c r="K15" s="12">
        <f t="shared" si="3"/>
        <v>520632063.08999991</v>
      </c>
      <c r="L15" s="13">
        <f t="shared" si="0"/>
        <v>3.400481507356562E-2</v>
      </c>
      <c r="M15" s="14">
        <f t="shared" si="1"/>
        <v>639754137.97668195</v>
      </c>
      <c r="N15" s="43">
        <v>-2351378.5175875495</v>
      </c>
      <c r="O15" s="21">
        <f t="shared" si="2"/>
        <v>725148941.9490943</v>
      </c>
    </row>
    <row r="16" spans="2:15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14680524.27</v>
      </c>
      <c r="G16" s="12">
        <v>16705798.33</v>
      </c>
      <c r="H16" s="12">
        <v>232324.21</v>
      </c>
      <c r="I16" s="12">
        <v>69453442.829999998</v>
      </c>
      <c r="J16" s="12">
        <f>+SUMIFS('BASE MARZO'!F:F,'BASE MARZO'!B:B,'LIQUIDACIÓN MARZO 2026'!E16)</f>
        <v>229268808.63000003</v>
      </c>
      <c r="K16" s="12">
        <f t="shared" si="3"/>
        <v>128196718.99000002</v>
      </c>
      <c r="L16" s="13">
        <f t="shared" si="0"/>
        <v>8.3731026791164613E-3</v>
      </c>
      <c r="M16" s="14">
        <f t="shared" si="1"/>
        <v>157528487.51212785</v>
      </c>
      <c r="N16" s="43">
        <v>-587803.0556378219</v>
      </c>
      <c r="O16" s="21">
        <f t="shared" si="2"/>
        <v>188559331.26649004</v>
      </c>
    </row>
    <row r="17" spans="2:15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14715576.550000001</v>
      </c>
      <c r="G17" s="12">
        <v>26545395.760000002</v>
      </c>
      <c r="H17" s="12">
        <v>205264.7</v>
      </c>
      <c r="I17" s="12">
        <v>69814368.049999997</v>
      </c>
      <c r="J17" s="12">
        <f>+SUMIFS('BASE MARZO'!F:F,'BASE MARZO'!B:B,'LIQUIDACIÓN MARZO 2026'!E17)</f>
        <v>246652622.45999998</v>
      </c>
      <c r="K17" s="12">
        <f t="shared" si="3"/>
        <v>135372017.39999998</v>
      </c>
      <c r="L17" s="13">
        <f t="shared" si="0"/>
        <v>8.8417535994642516E-3</v>
      </c>
      <c r="M17" s="14">
        <f t="shared" si="1"/>
        <v>166345514.30408213</v>
      </c>
      <c r="N17" s="43">
        <v>-602969.6592014397</v>
      </c>
      <c r="O17" s="21">
        <f t="shared" si="2"/>
        <v>207208781.65488067</v>
      </c>
    </row>
    <row r="18" spans="2:15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60910395.850000001</v>
      </c>
      <c r="G18" s="12">
        <v>38234998.229999997</v>
      </c>
      <c r="H18" s="12">
        <v>524057.84</v>
      </c>
      <c r="I18" s="12">
        <v>346750625.51999998</v>
      </c>
      <c r="J18" s="12">
        <f>+SUMIFS('BASE MARZO'!F:F,'BASE MARZO'!B:B,'LIQUIDACIÓN MARZO 2026'!E18)</f>
        <v>1079976807.4400001</v>
      </c>
      <c r="K18" s="12">
        <f t="shared" si="3"/>
        <v>633556730</v>
      </c>
      <c r="L18" s="13">
        <f t="shared" si="0"/>
        <v>4.1380431536231964E-2</v>
      </c>
      <c r="M18" s="14">
        <f t="shared" si="1"/>
        <v>778516285.09942353</v>
      </c>
      <c r="N18" s="43">
        <v>-2875342.2478168393</v>
      </c>
      <c r="O18" s="21">
        <f t="shared" si="2"/>
        <v>875310394.7716068</v>
      </c>
    </row>
    <row r="19" spans="2:15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54859327.899999999</v>
      </c>
      <c r="G19" s="12">
        <v>43933854.950000003</v>
      </c>
      <c r="H19" s="12">
        <v>705179</v>
      </c>
      <c r="I19" s="12">
        <v>289457776.82999998</v>
      </c>
      <c r="J19" s="12">
        <f>+SUMIFS('BASE MARZO'!F:F,'BASE MARZO'!B:B,'LIQUIDACIÓN MARZO 2026'!E19)</f>
        <v>1038883606.3199999</v>
      </c>
      <c r="K19" s="12">
        <f t="shared" si="3"/>
        <v>649927467.63999999</v>
      </c>
      <c r="L19" s="13">
        <f t="shared" si="0"/>
        <v>4.2449677834206945E-2</v>
      </c>
      <c r="M19" s="14">
        <f t="shared" si="1"/>
        <v>798632693.38354051</v>
      </c>
      <c r="N19" s="43">
        <v>-2738830.9278867426</v>
      </c>
      <c r="O19" s="21">
        <f t="shared" si="2"/>
        <v>895392224.30565381</v>
      </c>
    </row>
    <row r="20" spans="2:15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93241359.780000001</v>
      </c>
      <c r="G20" s="12">
        <v>73191701.920000002</v>
      </c>
      <c r="H20" s="12">
        <v>699277.73</v>
      </c>
      <c r="I20" s="12">
        <v>422157138.37</v>
      </c>
      <c r="J20" s="12">
        <f>+SUMIFS('BASE MARZO'!F:F,'BASE MARZO'!B:B,'LIQUIDACIÓN MARZO 2026'!E20)</f>
        <v>1398886924.1700003</v>
      </c>
      <c r="K20" s="12">
        <f t="shared" si="3"/>
        <v>809597446.37000036</v>
      </c>
      <c r="L20" s="13">
        <f t="shared" si="0"/>
        <v>5.2878440264413309E-2</v>
      </c>
      <c r="M20" s="14">
        <f t="shared" si="1"/>
        <v>994835610.65471208</v>
      </c>
      <c r="N20" s="43">
        <v>-3512123.8389187604</v>
      </c>
      <c r="O20" s="21">
        <f t="shared" si="2"/>
        <v>1158455826.2457936</v>
      </c>
    </row>
    <row r="21" spans="2:15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53543204.030000001</v>
      </c>
      <c r="G21" s="12">
        <v>36405575.640000001</v>
      </c>
      <c r="H21" s="12">
        <v>676335.38</v>
      </c>
      <c r="I21" s="12">
        <v>256913313.12</v>
      </c>
      <c r="J21" s="12">
        <f>+SUMIFS('BASE MARZO'!F:F,'BASE MARZO'!B:B,'LIQUIDACIÓN MARZO 2026'!E21)</f>
        <v>834523839.45999992</v>
      </c>
      <c r="K21" s="12">
        <f t="shared" si="3"/>
        <v>486985411.2899999</v>
      </c>
      <c r="L21" s="13">
        <f t="shared" si="0"/>
        <v>3.1807201339380621E-2</v>
      </c>
      <c r="M21" s="14">
        <f t="shared" si="1"/>
        <v>598409037.96429658</v>
      </c>
      <c r="N21" s="43">
        <v>-2124987.7714348519</v>
      </c>
      <c r="O21" s="21">
        <f t="shared" si="2"/>
        <v>686909165.24286163</v>
      </c>
    </row>
    <row r="22" spans="2:15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37278152.399999999</v>
      </c>
      <c r="G22" s="12">
        <v>23445639.879999999</v>
      </c>
      <c r="H22" s="12">
        <v>327024.58</v>
      </c>
      <c r="I22" s="12">
        <v>175568821.81</v>
      </c>
      <c r="J22" s="12">
        <f>+SUMIFS('BASE MARZO'!F:F,'BASE MARZO'!B:B,'LIQUIDACIÓN MARZO 2026'!E22)</f>
        <v>584369024.33000004</v>
      </c>
      <c r="K22" s="12">
        <f t="shared" si="3"/>
        <v>347749385.66000003</v>
      </c>
      <c r="L22" s="13">
        <f t="shared" si="0"/>
        <v>2.2713072032350373E-2</v>
      </c>
      <c r="M22" s="14">
        <f t="shared" si="1"/>
        <v>427315419.51993781</v>
      </c>
      <c r="N22" s="43">
        <v>-1559320.5388524015</v>
      </c>
      <c r="O22" s="21">
        <f t="shared" si="2"/>
        <v>486806915.84108537</v>
      </c>
    </row>
    <row r="23" spans="2:15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10738466.199999999</v>
      </c>
      <c r="G23" s="12">
        <v>5617104</v>
      </c>
      <c r="H23" s="12">
        <v>4704.51</v>
      </c>
      <c r="I23" s="12">
        <v>78529013.140000001</v>
      </c>
      <c r="J23" s="12">
        <f>+SUMIFS('BASE MARZO'!F:F,'BASE MARZO'!B:B,'LIQUIDACIÓN MARZO 2026'!E23)</f>
        <v>245407692.44</v>
      </c>
      <c r="K23" s="12">
        <f t="shared" si="3"/>
        <v>150518404.59</v>
      </c>
      <c r="L23" s="13">
        <f t="shared" si="0"/>
        <v>9.8310320783418382E-3</v>
      </c>
      <c r="M23" s="14">
        <f t="shared" si="1"/>
        <v>184957437.32451367</v>
      </c>
      <c r="N23" s="43">
        <v>-1383833.9623474791</v>
      </c>
      <c r="O23" s="21">
        <f t="shared" si="2"/>
        <v>199933878.07216617</v>
      </c>
    </row>
    <row r="24" spans="2:15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39714484.210000001</v>
      </c>
      <c r="G24" s="12">
        <v>34871707.149999999</v>
      </c>
      <c r="H24" s="12">
        <v>282889.33</v>
      </c>
      <c r="I24" s="12">
        <v>193945692.94</v>
      </c>
      <c r="J24" s="12">
        <f>+SUMIFS('BASE MARZO'!F:F,'BASE MARZO'!B:B,'LIQUIDACIÓN MARZO 2026'!E24)</f>
        <v>590120291.10000002</v>
      </c>
      <c r="K24" s="12">
        <f t="shared" si="3"/>
        <v>321305517.47000003</v>
      </c>
      <c r="L24" s="13">
        <f t="shared" si="0"/>
        <v>2.0985904400196206E-2</v>
      </c>
      <c r="M24" s="14">
        <f t="shared" si="1"/>
        <v>394821120.19028252</v>
      </c>
      <c r="N24" s="43">
        <v>-1423529.0496848777</v>
      </c>
      <c r="O24" s="21">
        <f t="shared" si="2"/>
        <v>468266671.83059758</v>
      </c>
    </row>
    <row r="25" spans="2:15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78915521.870000005</v>
      </c>
      <c r="G25" s="12">
        <v>41210615.259999998</v>
      </c>
      <c r="H25" s="12">
        <v>962904.86</v>
      </c>
      <c r="I25" s="12">
        <v>489584356.38</v>
      </c>
      <c r="J25" s="12">
        <f>+SUMIFS('BASE MARZO'!F:F,'BASE MARZO'!B:B,'LIQUIDACIÓN MARZO 2026'!E25)</f>
        <v>1607169356.8699999</v>
      </c>
      <c r="K25" s="12">
        <f t="shared" si="3"/>
        <v>996495958.49999988</v>
      </c>
      <c r="L25" s="13">
        <f t="shared" si="0"/>
        <v>6.5085620330859864E-2</v>
      </c>
      <c r="M25" s="14">
        <f t="shared" si="1"/>
        <v>1224497026.0642788</v>
      </c>
      <c r="N25" s="43">
        <v>-3375420.2672905996</v>
      </c>
      <c r="O25" s="21">
        <f t="shared" si="2"/>
        <v>1342210647.7869883</v>
      </c>
    </row>
    <row r="26" spans="2:15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47581521.240000002</v>
      </c>
      <c r="G26" s="12">
        <v>38729870.409999996</v>
      </c>
      <c r="H26" s="12">
        <v>312898.03000000003</v>
      </c>
      <c r="I26" s="12">
        <v>260133625.88</v>
      </c>
      <c r="J26" s="12">
        <f>+SUMIFS('BASE MARZO'!F:F,'BASE MARZO'!B:B,'LIQUIDACIÓN MARZO 2026'!E26)</f>
        <v>878126726.55000007</v>
      </c>
      <c r="K26" s="12">
        <f t="shared" si="3"/>
        <v>531368810.99000007</v>
      </c>
      <c r="L26" s="13">
        <f t="shared" si="0"/>
        <v>3.4706080233195033E-2</v>
      </c>
      <c r="M26" s="14">
        <f t="shared" si="1"/>
        <v>652947483.8814081</v>
      </c>
      <c r="N26" s="43">
        <v>-2378343.1526956828</v>
      </c>
      <c r="O26" s="21">
        <f t="shared" si="2"/>
        <v>737193430.40871239</v>
      </c>
    </row>
    <row r="27" spans="2:15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41407574.969999999</v>
      </c>
      <c r="G27" s="12">
        <v>31005239.280000001</v>
      </c>
      <c r="H27" s="12">
        <v>251136.99</v>
      </c>
      <c r="I27" s="12">
        <v>223582780.09</v>
      </c>
      <c r="J27" s="12">
        <f>+SUMIFS('BASE MARZO'!F:F,'BASE MARZO'!B:B,'LIQUIDACIÓN MARZO 2026'!E27)</f>
        <v>771960186.81999993</v>
      </c>
      <c r="K27" s="12">
        <f t="shared" si="3"/>
        <v>475713455.48999995</v>
      </c>
      <c r="L27" s="13">
        <f t="shared" si="0"/>
        <v>3.107097935139648E-2</v>
      </c>
      <c r="M27" s="14">
        <f t="shared" si="1"/>
        <v>584558027.09235644</v>
      </c>
      <c r="N27" s="43">
        <v>-2089710.0498386631</v>
      </c>
      <c r="O27" s="21">
        <f t="shared" si="2"/>
        <v>655132268.28251779</v>
      </c>
    </row>
    <row r="28" spans="2:15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42882583.789999999</v>
      </c>
      <c r="G28" s="12">
        <v>28703105.149999999</v>
      </c>
      <c r="H28" s="12">
        <v>454028.89</v>
      </c>
      <c r="I28" s="12">
        <v>268197145.43000001</v>
      </c>
      <c r="J28" s="12">
        <f>+SUMIFS('BASE MARZO'!F:F,'BASE MARZO'!B:B,'LIQUIDACIÓN MARZO 2026'!E28)</f>
        <v>862320120.11999989</v>
      </c>
      <c r="K28" s="12">
        <f t="shared" si="3"/>
        <v>522083256.8599999</v>
      </c>
      <c r="L28" s="13">
        <f t="shared" si="0"/>
        <v>3.4099599047283789E-2</v>
      </c>
      <c r="M28" s="14">
        <f t="shared" si="1"/>
        <v>641537368.94761622</v>
      </c>
      <c r="N28" s="43">
        <v>-2160634.0706415176</v>
      </c>
      <c r="O28" s="21">
        <f t="shared" si="2"/>
        <v>711416452.70697463</v>
      </c>
    </row>
    <row r="29" spans="2:15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43955212.060000002</v>
      </c>
      <c r="G29" s="12">
        <v>33660747.560000002</v>
      </c>
      <c r="H29" s="12">
        <v>593474.82999999996</v>
      </c>
      <c r="I29" s="12">
        <v>207994422.90000001</v>
      </c>
      <c r="J29" s="12">
        <f>+SUMIFS('BASE MARZO'!F:F,'BASE MARZO'!B:B,'LIQUIDACIÓN MARZO 2026'!E29)</f>
        <v>681976212.37999988</v>
      </c>
      <c r="K29" s="12">
        <f t="shared" si="3"/>
        <v>395772355.02999985</v>
      </c>
      <c r="L29" s="13">
        <f t="shared" si="0"/>
        <v>2.584966754477093E-2</v>
      </c>
      <c r="M29" s="14">
        <f t="shared" si="1"/>
        <v>486326178.84590322</v>
      </c>
      <c r="N29" s="43">
        <v>-1710220.3101151674</v>
      </c>
      <c r="O29" s="21">
        <f t="shared" si="2"/>
        <v>562825392.98578811</v>
      </c>
    </row>
    <row r="30" spans="2:15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59017757.689999998</v>
      </c>
      <c r="G30" s="12">
        <v>33498541.25</v>
      </c>
      <c r="H30" s="12">
        <v>704639.35</v>
      </c>
      <c r="I30" s="12">
        <v>267141393.56999999</v>
      </c>
      <c r="J30" s="12">
        <f>+SUMIFS('BASE MARZO'!F:F,'BASE MARZO'!B:B,'LIQUIDACIÓN MARZO 2026'!E30)</f>
        <v>898509522.52999997</v>
      </c>
      <c r="K30" s="12">
        <f t="shared" si="3"/>
        <v>538147190.66999996</v>
      </c>
      <c r="L30" s="13">
        <f t="shared" si="0"/>
        <v>3.5148806611107267E-2</v>
      </c>
      <c r="M30" s="14">
        <f t="shared" si="1"/>
        <v>661276775.82574105</v>
      </c>
      <c r="N30" s="43">
        <v>-2211784.8702799515</v>
      </c>
      <c r="O30" s="21">
        <f t="shared" si="2"/>
        <v>752285929.24546123</v>
      </c>
    </row>
    <row r="31" spans="2:15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108320524.89</v>
      </c>
      <c r="G31" s="12">
        <v>60298079.579999998</v>
      </c>
      <c r="H31" s="12">
        <v>1629586.71</v>
      </c>
      <c r="I31" s="12">
        <v>497408631.57999998</v>
      </c>
      <c r="J31" s="12">
        <f>+SUMIFS('BASE MARZO'!F:F,'BASE MARZO'!B:B,'LIQUIDACIÓN MARZO 2026'!E31)</f>
        <v>1552803763.3999999</v>
      </c>
      <c r="K31" s="12">
        <f t="shared" si="3"/>
        <v>885146940.63999987</v>
      </c>
      <c r="L31" s="13">
        <f t="shared" si="0"/>
        <v>5.781291657443003E-2</v>
      </c>
      <c r="M31" s="14">
        <f t="shared" si="1"/>
        <v>1087671040.9092689</v>
      </c>
      <c r="N31" s="43">
        <v>-3822882.7345027025</v>
      </c>
      <c r="O31" s="21">
        <f t="shared" si="2"/>
        <v>1254096349.3547661</v>
      </c>
    </row>
    <row r="32" spans="2:15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74728790.579999998</v>
      </c>
      <c r="G32" s="12">
        <v>53822688</v>
      </c>
      <c r="H32" s="12">
        <v>826295.7</v>
      </c>
      <c r="I32" s="12">
        <v>372650282.35000002</v>
      </c>
      <c r="J32" s="12">
        <f>+SUMIFS('BASE MARZO'!F:F,'BASE MARZO'!B:B,'LIQUIDACIÓN MARZO 2026'!E32)</f>
        <v>1380385908.45</v>
      </c>
      <c r="K32" s="12">
        <f t="shared" si="3"/>
        <v>878357851.82000005</v>
      </c>
      <c r="L32" s="13">
        <f t="shared" si="0"/>
        <v>5.7369490734553941E-2</v>
      </c>
      <c r="M32" s="14">
        <f t="shared" si="1"/>
        <v>1079328589.5436962</v>
      </c>
      <c r="N32" s="43">
        <v>-3349680.9488721048</v>
      </c>
      <c r="O32" s="21">
        <f t="shared" si="2"/>
        <v>1205356682.874824</v>
      </c>
    </row>
    <row r="33" spans="2:15" ht="15" thickBot="1" x14ac:dyDescent="0.35">
      <c r="B33" s="45" t="s">
        <v>58</v>
      </c>
      <c r="C33" s="46"/>
      <c r="D33" s="46"/>
      <c r="E33" s="47"/>
      <c r="F33" s="18">
        <f t="shared" ref="F33:O33" si="4">+SUM(F5:F32)</f>
        <v>1518714102.4000001</v>
      </c>
      <c r="G33" s="18">
        <f t="shared" si="4"/>
        <v>1130553504.8699996</v>
      </c>
      <c r="H33" s="18">
        <f t="shared" si="4"/>
        <v>16197345.550000001</v>
      </c>
      <c r="I33" s="18">
        <f t="shared" si="4"/>
        <v>7787975632.250001</v>
      </c>
      <c r="J33" s="18">
        <f t="shared" si="4"/>
        <v>25763980047.309998</v>
      </c>
      <c r="K33" s="18">
        <f t="shared" si="4"/>
        <v>15310539462.239998</v>
      </c>
      <c r="L33" s="19">
        <f t="shared" si="4"/>
        <v>1.0000000000000002</v>
      </c>
      <c r="M33" s="18">
        <f t="shared" si="4"/>
        <v>18813633792.527489</v>
      </c>
      <c r="N33" s="44">
        <f t="shared" si="4"/>
        <v>-66135879.174583435</v>
      </c>
      <c r="O33" s="20">
        <f t="shared" si="4"/>
        <v>21412962866.172901</v>
      </c>
    </row>
    <row r="34" spans="2:15" x14ac:dyDescent="0.3">
      <c r="F34" s="12"/>
      <c r="G34" s="12"/>
      <c r="H34" s="12"/>
      <c r="I34" s="12"/>
      <c r="J34" s="12"/>
      <c r="K34" s="12"/>
      <c r="L34" s="15"/>
      <c r="M34" s="12"/>
      <c r="N34" s="12"/>
    </row>
    <row r="35" spans="2:15" x14ac:dyDescent="0.3">
      <c r="F35" s="12"/>
      <c r="G35" s="12"/>
      <c r="H35" s="12"/>
      <c r="I35" s="12"/>
      <c r="J35" s="12"/>
      <c r="K35" s="12"/>
      <c r="L35" s="15"/>
      <c r="M35" s="12"/>
      <c r="N35" s="12"/>
    </row>
  </sheetData>
  <mergeCells count="1">
    <mergeCell ref="B33:E33"/>
  </mergeCells>
  <pageMargins left="0.7" right="0.7" top="0.75" bottom="0.75" header="0.3" footer="0.3"/>
  <ignoredErrors>
    <ignoredError sqref="K5 K6:K7 K23:K32 O6:O7 K8:K22 O8:O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MARZO</vt:lpstr>
      <vt:lpstr>APERTURA POR TTR</vt:lpstr>
      <vt:lpstr>TTR</vt:lpstr>
      <vt:lpstr>LIQUIDACIÓN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2026-03-31T18:55:26Z</dcterms:modified>
</cp:coreProperties>
</file>