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PS SUBE\41. LIQUIDACIONES\00. PUBLICACIONES WEB\"/>
    </mc:Choice>
  </mc:AlternateContent>
  <xr:revisionPtr revIDLastSave="0" documentId="13_ncr:1_{1BACADF8-FAFD-4DAA-A59C-5540C48B752A}" xr6:coauthVersionLast="47" xr6:coauthVersionMax="47" xr10:uidLastSave="{00000000-0000-0000-0000-000000000000}"/>
  <bookViews>
    <workbookView xWindow="-108" yWindow="-108" windowWidth="23256" windowHeight="12456" activeTab="3" xr2:uid="{317F500E-8591-4B76-9D12-C4FFDFDB72BE}"/>
  </bookViews>
  <sheets>
    <sheet name="BASE ENERO" sheetId="2" r:id="rId1"/>
    <sheet name="APERTURA POR TTR" sheetId="4" r:id="rId2"/>
    <sheet name="TTR" sheetId="3" r:id="rId3"/>
    <sheet name="LIQUIDACIÓN ENERO 2026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" i="1"/>
  <c r="O33" i="1" l="1"/>
  <c r="N33" i="1"/>
  <c r="J33" i="1" l="1"/>
  <c r="G33" i="1"/>
  <c r="H33" i="1"/>
  <c r="I33" i="1"/>
  <c r="F3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5" i="1"/>
  <c r="L5" i="1" l="1"/>
  <c r="M5" i="1" s="1"/>
  <c r="P5" i="1" s="1"/>
  <c r="L6" i="1"/>
  <c r="M6" i="1" s="1"/>
  <c r="K33" i="1"/>
  <c r="L13" i="1"/>
  <c r="M13" i="1" s="1"/>
  <c r="L12" i="1"/>
  <c r="M12" i="1" s="1"/>
  <c r="L7" i="1"/>
  <c r="M7" i="1" s="1"/>
  <c r="L18" i="1"/>
  <c r="M18" i="1" s="1"/>
  <c r="L17" i="1"/>
  <c r="M17" i="1" s="1"/>
  <c r="L26" i="1"/>
  <c r="M26" i="1" s="1"/>
  <c r="L31" i="1"/>
  <c r="M31" i="1" s="1"/>
  <c r="L15" i="1"/>
  <c r="M15" i="1" s="1"/>
  <c r="L11" i="1"/>
  <c r="M11" i="1" s="1"/>
  <c r="L25" i="1"/>
  <c r="M25" i="1" s="1"/>
  <c r="L10" i="1"/>
  <c r="M10" i="1" s="1"/>
  <c r="L24" i="1"/>
  <c r="M24" i="1" s="1"/>
  <c r="L9" i="1"/>
  <c r="M9" i="1" s="1"/>
  <c r="L23" i="1"/>
  <c r="M23" i="1" s="1"/>
  <c r="L8" i="1"/>
  <c r="M8" i="1" s="1"/>
  <c r="L22" i="1"/>
  <c r="M22" i="1" s="1"/>
  <c r="L21" i="1"/>
  <c r="M21" i="1" s="1"/>
  <c r="L20" i="1"/>
  <c r="M20" i="1" s="1"/>
  <c r="L19" i="1"/>
  <c r="M19" i="1" s="1"/>
  <c r="L32" i="1"/>
  <c r="M32" i="1" s="1"/>
  <c r="L16" i="1"/>
  <c r="M16" i="1" s="1"/>
  <c r="L30" i="1"/>
  <c r="M30" i="1" s="1"/>
  <c r="L29" i="1"/>
  <c r="M29" i="1" s="1"/>
  <c r="L14" i="1"/>
  <c r="M14" i="1" s="1"/>
  <c r="L28" i="1"/>
  <c r="M28" i="1" s="1"/>
  <c r="L27" i="1"/>
  <c r="M27" i="1" s="1"/>
  <c r="P17" i="1" l="1"/>
  <c r="P31" i="1"/>
  <c r="P9" i="1"/>
  <c r="P10" i="1"/>
  <c r="P25" i="1"/>
  <c r="P11" i="1"/>
  <c r="P30" i="1"/>
  <c r="P12" i="1"/>
  <c r="P24" i="1"/>
  <c r="P27" i="1"/>
  <c r="P28" i="1"/>
  <c r="P14" i="1"/>
  <c r="P29" i="1"/>
  <c r="P15" i="1"/>
  <c r="P16" i="1"/>
  <c r="P26" i="1"/>
  <c r="P32" i="1"/>
  <c r="P19" i="1"/>
  <c r="P18" i="1"/>
  <c r="P20" i="1"/>
  <c r="P7" i="1"/>
  <c r="P21" i="1"/>
  <c r="P22" i="1"/>
  <c r="P13" i="1"/>
  <c r="P8" i="1"/>
  <c r="P6" i="1"/>
  <c r="P23" i="1"/>
  <c r="L33" i="1"/>
  <c r="M33" i="1" l="1"/>
  <c r="P33" i="1" l="1"/>
</calcChain>
</file>

<file path=xl/sharedStrings.xml><?xml version="1.0" encoding="utf-8"?>
<sst xmlns="http://schemas.openxmlformats.org/spreadsheetml/2006/main" count="253" uniqueCount="101">
  <si>
    <t>COMPENSACIÓN TOTAL</t>
  </si>
  <si>
    <t>ID LINEA</t>
  </si>
  <si>
    <t>CUIT</t>
  </si>
  <si>
    <t>RAZON SOCIAL</t>
  </si>
  <si>
    <t>LINEA</t>
  </si>
  <si>
    <t>30-54634053-4</t>
  </si>
  <si>
    <t>JUAN B. JUSTO S.A.T.C.I.</t>
  </si>
  <si>
    <t>33-70223426-9</t>
  </si>
  <si>
    <t>NUDO  SA</t>
  </si>
  <si>
    <t>30-54622797-5</t>
  </si>
  <si>
    <t>EMPRESA DE TRANSPORTES AUTOMOTORES 12 DE OCTUBRE S A</t>
  </si>
  <si>
    <t>30-54622919-6</t>
  </si>
  <si>
    <t>TRANSPORTES AUTOMOTORES CALLAO SA</t>
  </si>
  <si>
    <t>30-55665485-5</t>
  </si>
  <si>
    <t>30-57190196-6</t>
  </si>
  <si>
    <t>17 DE AGOSTO S.A.</t>
  </si>
  <si>
    <t>30-56844599-2</t>
  </si>
  <si>
    <t>30-54624137-4</t>
  </si>
  <si>
    <t>TRANSPORTES SANTA FE S.A.C.E.I.</t>
  </si>
  <si>
    <t>30-54623134-4</t>
  </si>
  <si>
    <t>TRANSPORTES COLEGIALES SACI</t>
  </si>
  <si>
    <t>33-54633982-9</t>
  </si>
  <si>
    <t>DOTA SA DE TRANSPORTE AUTOMOTOR</t>
  </si>
  <si>
    <t>30-54630419-8</t>
  </si>
  <si>
    <t>LINEA DE MICROOMNIBUS 47 SOCIEDAD ANONIMA</t>
  </si>
  <si>
    <t>30-54625055-1</t>
  </si>
  <si>
    <t>LA CENTRAL DE VICENTE LOPEZ S.A.C.</t>
  </si>
  <si>
    <t>30-56796685-9</t>
  </si>
  <si>
    <t>VUELTA DE ROCHA SA</t>
  </si>
  <si>
    <t>30-54650008-6</t>
  </si>
  <si>
    <t>LA NUEVA METROPOL SATACI</t>
  </si>
  <si>
    <t>30-54633548-4</t>
  </si>
  <si>
    <t>TRANSPORTES SESENTA Y OCHO SRL</t>
  </si>
  <si>
    <t>30-54636646-0</t>
  </si>
  <si>
    <t>TRANSPORTES LOPE DE VEGA S A C I</t>
  </si>
  <si>
    <t>30-54624397-0</t>
  </si>
  <si>
    <t>COLECTIVEROS UNIDOS SOCIEDAD ANONIMA C U S A</t>
  </si>
  <si>
    <t>30-54622520-4</t>
  </si>
  <si>
    <t>TRANSPORTES SARGENTO CABRAL SOCIEDAD COLECTIVA</t>
  </si>
  <si>
    <t>30-54625079-9</t>
  </si>
  <si>
    <t>EMPRESA DE TRANSPORTE TTE GRAL ROCA SA</t>
  </si>
  <si>
    <t>30-54623141-7</t>
  </si>
  <si>
    <t>TRANSPORTES NUEVE DE JULIO S.A.</t>
  </si>
  <si>
    <t>30-54577585-5</t>
  </si>
  <si>
    <t>TRANSPORTES AUTOMOTORES RIACHUELO S.A.</t>
  </si>
  <si>
    <t>30-54636578-2</t>
  </si>
  <si>
    <t>MICROOMNIBUS BARRANCAS DE BELGRANO S. A.</t>
  </si>
  <si>
    <t>30-54657207-9</t>
  </si>
  <si>
    <t>NUEVOS RUMBOS S.A.</t>
  </si>
  <si>
    <t>ATS (sin IVA)</t>
  </si>
  <si>
    <t>BI (sin IVA)</t>
  </si>
  <si>
    <t>BE (sin IVA)</t>
  </si>
  <si>
    <t>RECAUDACIÓN (sin IVA)</t>
  </si>
  <si>
    <t>TTR</t>
  </si>
  <si>
    <t>TTR FINAL</t>
  </si>
  <si>
    <t>%</t>
  </si>
  <si>
    <t>COMPENSACIÓN</t>
  </si>
  <si>
    <t>LIQUIDACIÓN FINAL</t>
  </si>
  <si>
    <t>TOTAL</t>
  </si>
  <si>
    <t>GT</t>
  </si>
  <si>
    <t>SECCION</t>
  </si>
  <si>
    <t>PASAJEROS</t>
  </si>
  <si>
    <t>TTR AJUSTADA</t>
  </si>
  <si>
    <t>DF</t>
  </si>
  <si>
    <t>1E</t>
  </si>
  <si>
    <t>2E</t>
  </si>
  <si>
    <t>3E</t>
  </si>
  <si>
    <t>PRUEBA PILOTO</t>
  </si>
  <si>
    <t>SECCIÓN</t>
  </si>
  <si>
    <t>Tarifa Teórica</t>
  </si>
  <si>
    <t>TTR + Cámaras</t>
  </si>
  <si>
    <t>TTR + Res. 527/SECT/25</t>
  </si>
  <si>
    <t>TTR + GNC</t>
  </si>
  <si>
    <t>TTR + Eléctrico</t>
  </si>
  <si>
    <t>TTR + GNC + Cámaras</t>
  </si>
  <si>
    <t>TTR + Eléctrico + Cámaras</t>
  </si>
  <si>
    <t>TTR + GNC +  Res. 527/SECT/25</t>
  </si>
  <si>
    <t>TTR + Eléctrico +  Res. 527/SECT/25</t>
  </si>
  <si>
    <t>4E</t>
  </si>
  <si>
    <t>1EA</t>
  </si>
  <si>
    <t>2EA</t>
  </si>
  <si>
    <t>3EA</t>
  </si>
  <si>
    <t>4EA</t>
  </si>
  <si>
    <t>PP44</t>
  </si>
  <si>
    <t>PP50</t>
  </si>
  <si>
    <t>PP107</t>
  </si>
  <si>
    <t>PP: Prueba piloto. Las TTR se construyen de acuerdo a la Resolución Nº 170/SECT/25</t>
  </si>
  <si>
    <t>Pueden existir diferencias por redondeo a 2 decimales</t>
  </si>
  <si>
    <t>TTR + Res. 170/SECT/25 Sin Acreditación - 2013</t>
  </si>
  <si>
    <t>TTR + Res. 170/SECT/25 Con Acreditación - 2013</t>
  </si>
  <si>
    <t>TTR + Res. 170/SECT/25 Sin Acreditación - 2014</t>
  </si>
  <si>
    <t>TTR + Res. 170/SECT/25 Con Acreditación - 2014</t>
  </si>
  <si>
    <t>TTR + GNC CABA</t>
  </si>
  <si>
    <t>TTR + Eléctrico CABA</t>
  </si>
  <si>
    <t>TTR + GNC CABA + Cámaras</t>
  </si>
  <si>
    <t>TTR + Eléctrico CABA + Cámaras</t>
  </si>
  <si>
    <t>TTR + GNC CABA+  Res. 527/SECT/25</t>
  </si>
  <si>
    <t>TTR + Eléctrico CABA +  Res. 527/SECT/25</t>
  </si>
  <si>
    <t>PP34</t>
  </si>
  <si>
    <t>ADECUACIÓN COMPLEMENTARIA IDENTIDAD</t>
  </si>
  <si>
    <t>DIFERENCIAL DE RECAUDACIÓN - CUOTA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</si>
</sst>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7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7" tint="0.59999389629810485"/>
      <name val="Aptos Narrow"/>
      <family val="2"/>
      <scheme val="minor"/>
    </font>
    <font>
      <sz val="10"/>
      <name val="Arial"/>
      <family val="2"/>
    </font>
    <font>
      <b/>
      <sz val="12"/>
      <color theme="7" tint="0.39997558519241921"/>
      <name val="Aptos Narrow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i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4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2" fillId="0" borderId="0" xfId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0" xfId="2" applyNumberFormat="1" applyFont="1"/>
    <xf numFmtId="0" fontId="2" fillId="0" borderId="0" xfId="0" applyFont="1"/>
    <xf numFmtId="164" fontId="2" fillId="0" borderId="6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9" fontId="2" fillId="4" borderId="5" xfId="2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6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0" xfId="4" applyFont="1" applyFill="1" applyAlignment="1">
      <alignment horizontal="center" vertical="center" wrapText="1"/>
    </xf>
    <xf numFmtId="44" fontId="7" fillId="2" borderId="0" xfId="3" applyFont="1" applyFill="1" applyBorder="1" applyAlignment="1">
      <alignment horizontal="center" vertical="center" wrapText="1"/>
    </xf>
    <xf numFmtId="3" fontId="7" fillId="2" borderId="0" xfId="4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3" applyFont="1" applyBorder="1" applyAlignment="1">
      <alignment horizontal="center" vertical="center"/>
    </xf>
    <xf numFmtId="6" fontId="3" fillId="2" borderId="8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8" fontId="2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5">
    <cellStyle name="Millares" xfId="1" builtinId="3"/>
    <cellStyle name="Moneda" xfId="3" builtinId="4"/>
    <cellStyle name="Normal" xfId="0" builtinId="0"/>
    <cellStyle name="Normal 2 2" xfId="4" xr:uid="{1FA1E659-D784-4EE9-9A18-C7252E235203}"/>
    <cellStyle name="Porcentaje" xfId="2" builtinId="5"/>
  </cellStyles>
  <dxfs count="12"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0.39997558519241921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0.59999389629810485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B5D86-9C87-464D-A8DE-612060434403}" name="Tabla1" displayName="Tabla1" ref="B2:F118" totalsRowShown="0" headerRowDxfId="11">
  <autoFilter ref="B2:F118" xr:uid="{AF0B5D86-9C87-464D-A8DE-612060434403}"/>
  <tableColumns count="5">
    <tableColumn id="1" xr3:uid="{3881BDBA-FDF0-40E9-AFD8-DFD4611DD099}" name="LINEA" dataDxfId="10"/>
    <tableColumn id="2" xr3:uid="{137E0886-C183-44B3-9293-6882B7B7DA00}" name="GT" dataDxfId="9"/>
    <tableColumn id="3" xr3:uid="{6EBF54AD-0070-4B9D-900B-D519968F38F6}" name="SECCION" dataDxfId="8"/>
    <tableColumn id="4" xr3:uid="{1D78A9E8-ED8B-4D58-91B9-B1DF9282449F}" name="PASAJEROS" dataDxfId="7"/>
    <tableColumn id="6" xr3:uid="{D98A6312-EA85-4D84-960E-00B71C54B3AD}" name="TTR AJUSTADA" dataDxfId="6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F5E9B0-3749-4402-9B1C-F5498D2447E8}" name="Tabla2" displayName="Tabla2" ref="B2:E283" totalsRowShown="0" headerRowDxfId="5" dataDxfId="4" headerRowCellStyle="Moneda">
  <autoFilter ref="B2:E283" xr:uid="{DFF5E9B0-3749-4402-9B1C-F5498D2447E8}"/>
  <tableColumns count="4">
    <tableColumn id="1" xr3:uid="{B433A67B-A7D3-46CD-A00D-DF76E686ADFA}" name="LINEA" dataDxfId="3"/>
    <tableColumn id="3" xr3:uid="{03C7979B-98CD-48D2-BB03-9D07E63A564C}" name="SECCION" dataDxfId="2"/>
    <tableColumn id="4" xr3:uid="{D867B608-E188-4CB4-92B8-68C152AEA70D}" name="TTR" dataDxfId="1" dataCellStyle="Moneda"/>
    <tableColumn id="5" xr3:uid="{8D12869E-83A1-4989-98DF-BED8823C3C21}" name="PASAJE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E2-62BE-4E2C-B748-AD2174C21275}">
  <dimension ref="A2:F118"/>
  <sheetViews>
    <sheetView showGridLines="0" workbookViewId="0"/>
  </sheetViews>
  <sheetFormatPr baseColWidth="10" defaultRowHeight="14.4" x14ac:dyDescent="0.3"/>
  <cols>
    <col min="1" max="1" width="4.77734375" customWidth="1"/>
    <col min="2" max="2" width="10.33203125" style="30" bestFit="1" customWidth="1"/>
    <col min="3" max="3" width="7.6640625" style="30" bestFit="1" customWidth="1"/>
    <col min="4" max="4" width="14" style="30" bestFit="1" customWidth="1"/>
    <col min="5" max="5" width="15.109375" style="31" bestFit="1" customWidth="1"/>
    <col min="6" max="6" width="18" style="32" bestFit="1" customWidth="1"/>
    <col min="7" max="16384" width="11.5546875" style="30"/>
  </cols>
  <sheetData>
    <row r="2" spans="2:6" x14ac:dyDescent="0.3">
      <c r="B2" s="29" t="s">
        <v>4</v>
      </c>
      <c r="C2" s="29" t="s">
        <v>59</v>
      </c>
      <c r="D2" s="29" t="s">
        <v>60</v>
      </c>
      <c r="E2" s="29" t="s">
        <v>61</v>
      </c>
      <c r="F2" s="29" t="s">
        <v>62</v>
      </c>
    </row>
    <row r="3" spans="2:6" x14ac:dyDescent="0.3">
      <c r="B3" s="30">
        <v>4</v>
      </c>
      <c r="C3" s="30" t="s">
        <v>63</v>
      </c>
      <c r="D3" s="30">
        <v>1</v>
      </c>
      <c r="E3" s="31">
        <v>200673</v>
      </c>
      <c r="F3" s="32">
        <v>224139381.19999999</v>
      </c>
    </row>
    <row r="4" spans="2:6" x14ac:dyDescent="0.3">
      <c r="B4" s="30">
        <v>4</v>
      </c>
      <c r="C4" s="30" t="s">
        <v>63</v>
      </c>
      <c r="D4" s="30">
        <v>2</v>
      </c>
      <c r="E4" s="31">
        <v>132600</v>
      </c>
      <c r="F4" s="32">
        <v>181508287.74000001</v>
      </c>
    </row>
    <row r="5" spans="2:6" x14ac:dyDescent="0.3">
      <c r="B5" s="30">
        <v>4</v>
      </c>
      <c r="C5" s="30" t="s">
        <v>63</v>
      </c>
      <c r="D5" s="30">
        <v>3</v>
      </c>
      <c r="E5" s="31">
        <v>103976</v>
      </c>
      <c r="F5" s="32">
        <v>192620336.38999999</v>
      </c>
    </row>
    <row r="6" spans="2:6" x14ac:dyDescent="0.3">
      <c r="B6" s="30">
        <v>4</v>
      </c>
      <c r="C6" s="30" t="s">
        <v>63</v>
      </c>
      <c r="D6" s="30">
        <v>4</v>
      </c>
      <c r="E6" s="31">
        <v>50473</v>
      </c>
      <c r="F6" s="32">
        <v>154475480.06</v>
      </c>
    </row>
    <row r="7" spans="2:6" x14ac:dyDescent="0.3">
      <c r="B7" s="30">
        <v>7</v>
      </c>
      <c r="C7" s="30" t="s">
        <v>63</v>
      </c>
      <c r="D7" s="30">
        <v>2</v>
      </c>
      <c r="E7" s="31">
        <v>160670</v>
      </c>
      <c r="F7" s="32">
        <v>230331644.16999999</v>
      </c>
    </row>
    <row r="8" spans="2:6" x14ac:dyDescent="0.3">
      <c r="B8" s="30">
        <v>7</v>
      </c>
      <c r="C8" s="30" t="s">
        <v>63</v>
      </c>
      <c r="D8" s="30">
        <v>4</v>
      </c>
      <c r="E8" s="31">
        <v>19960</v>
      </c>
      <c r="F8" s="32">
        <v>63704801.25</v>
      </c>
    </row>
    <row r="9" spans="2:6" x14ac:dyDescent="0.3">
      <c r="B9" s="30">
        <v>7</v>
      </c>
      <c r="C9" s="30" t="s">
        <v>63</v>
      </c>
      <c r="D9" s="30">
        <v>3</v>
      </c>
      <c r="E9" s="31">
        <v>101327</v>
      </c>
      <c r="F9" s="32">
        <v>196155973.83000001</v>
      </c>
    </row>
    <row r="10" spans="2:6" x14ac:dyDescent="0.3">
      <c r="B10" s="30">
        <v>7</v>
      </c>
      <c r="C10" s="30" t="s">
        <v>63</v>
      </c>
      <c r="D10" s="30">
        <v>1</v>
      </c>
      <c r="E10" s="31">
        <v>130917</v>
      </c>
      <c r="F10" s="32">
        <v>154798772.78</v>
      </c>
    </row>
    <row r="11" spans="2:6" x14ac:dyDescent="0.3">
      <c r="B11" s="30">
        <v>12</v>
      </c>
      <c r="C11" s="30" t="s">
        <v>63</v>
      </c>
      <c r="D11" s="30">
        <v>2</v>
      </c>
      <c r="E11" s="31">
        <v>517491</v>
      </c>
      <c r="F11" s="32">
        <v>706532780.13999999</v>
      </c>
    </row>
    <row r="12" spans="2:6" x14ac:dyDescent="0.3">
      <c r="B12" s="30">
        <v>12</v>
      </c>
      <c r="C12" s="30" t="s">
        <v>63</v>
      </c>
      <c r="D12" s="30">
        <v>3</v>
      </c>
      <c r="E12" s="31">
        <v>232952</v>
      </c>
      <c r="F12" s="32">
        <v>429490437.27999997</v>
      </c>
    </row>
    <row r="13" spans="2:6" x14ac:dyDescent="0.3">
      <c r="B13" s="30">
        <v>12</v>
      </c>
      <c r="C13" s="30" t="s">
        <v>63</v>
      </c>
      <c r="D13" s="30">
        <v>1</v>
      </c>
      <c r="E13" s="31">
        <v>483293</v>
      </c>
      <c r="F13" s="32">
        <v>544242777.55999994</v>
      </c>
    </row>
    <row r="14" spans="2:6" x14ac:dyDescent="0.3">
      <c r="B14" s="30">
        <v>25</v>
      </c>
      <c r="C14" s="30" t="s">
        <v>63</v>
      </c>
      <c r="D14" s="30">
        <v>2</v>
      </c>
      <c r="E14" s="31">
        <v>117334</v>
      </c>
      <c r="F14" s="32">
        <v>168206467.53</v>
      </c>
    </row>
    <row r="15" spans="2:6" x14ac:dyDescent="0.3">
      <c r="B15" s="30">
        <v>25</v>
      </c>
      <c r="C15" s="30" t="s">
        <v>63</v>
      </c>
      <c r="D15" s="30">
        <v>4</v>
      </c>
      <c r="E15" s="31">
        <v>39201</v>
      </c>
      <c r="F15" s="32">
        <v>125114825.34999999</v>
      </c>
    </row>
    <row r="16" spans="2:6" x14ac:dyDescent="0.3">
      <c r="B16" s="30">
        <v>25</v>
      </c>
      <c r="C16" s="30" t="s">
        <v>63</v>
      </c>
      <c r="D16" s="30">
        <v>1</v>
      </c>
      <c r="E16" s="31">
        <v>92275</v>
      </c>
      <c r="F16" s="32">
        <v>109107730.54000001</v>
      </c>
    </row>
    <row r="17" spans="2:6" x14ac:dyDescent="0.3">
      <c r="B17" s="30">
        <v>25</v>
      </c>
      <c r="C17" s="30" t="s">
        <v>63</v>
      </c>
      <c r="D17" s="30">
        <v>3</v>
      </c>
      <c r="E17" s="31">
        <v>149713</v>
      </c>
      <c r="F17" s="32">
        <v>289825015.14999998</v>
      </c>
    </row>
    <row r="18" spans="2:6" x14ac:dyDescent="0.3">
      <c r="B18" s="30">
        <v>26</v>
      </c>
      <c r="C18" s="30" t="s">
        <v>63</v>
      </c>
      <c r="D18" s="30">
        <v>4</v>
      </c>
      <c r="E18" s="31">
        <v>6876</v>
      </c>
      <c r="F18" s="32">
        <v>21774166.109999999</v>
      </c>
    </row>
    <row r="19" spans="2:6" x14ac:dyDescent="0.3">
      <c r="B19" s="30">
        <v>26</v>
      </c>
      <c r="C19" s="30" t="s">
        <v>63</v>
      </c>
      <c r="D19" s="30">
        <v>1</v>
      </c>
      <c r="E19" s="31">
        <v>200767</v>
      </c>
      <c r="F19" s="32">
        <v>237531010.47</v>
      </c>
    </row>
    <row r="20" spans="2:6" x14ac:dyDescent="0.3">
      <c r="B20" s="30">
        <v>26</v>
      </c>
      <c r="C20" s="30" t="s">
        <v>63</v>
      </c>
      <c r="D20" s="30">
        <v>2</v>
      </c>
      <c r="E20" s="31">
        <v>375663</v>
      </c>
      <c r="F20" s="32">
        <v>538607428.80999994</v>
      </c>
    </row>
    <row r="21" spans="2:6" x14ac:dyDescent="0.3">
      <c r="B21" s="30">
        <v>26</v>
      </c>
      <c r="C21" s="30" t="s">
        <v>63</v>
      </c>
      <c r="D21" s="30">
        <v>3</v>
      </c>
      <c r="E21" s="31">
        <v>172387</v>
      </c>
      <c r="F21" s="32">
        <v>333429950.31999999</v>
      </c>
    </row>
    <row r="22" spans="2:6" x14ac:dyDescent="0.3">
      <c r="B22" s="30">
        <v>34</v>
      </c>
      <c r="C22" s="30" t="s">
        <v>63</v>
      </c>
      <c r="D22" s="30" t="s">
        <v>67</v>
      </c>
      <c r="E22" s="31">
        <v>260</v>
      </c>
      <c r="F22" s="32">
        <v>427924.2</v>
      </c>
    </row>
    <row r="23" spans="2:6" x14ac:dyDescent="0.3">
      <c r="B23" s="30">
        <v>34</v>
      </c>
      <c r="C23" s="30" t="s">
        <v>63</v>
      </c>
      <c r="D23" s="30">
        <v>3</v>
      </c>
      <c r="E23" s="31">
        <v>547035</v>
      </c>
      <c r="F23" s="32">
        <v>1095310775.3299999</v>
      </c>
    </row>
    <row r="24" spans="2:6" x14ac:dyDescent="0.3">
      <c r="B24" s="30">
        <v>34</v>
      </c>
      <c r="C24" s="30" t="s">
        <v>63</v>
      </c>
      <c r="D24" s="30">
        <v>4</v>
      </c>
      <c r="E24" s="31">
        <v>26680</v>
      </c>
      <c r="F24" s="32">
        <v>88088043.430000007</v>
      </c>
    </row>
    <row r="25" spans="2:6" x14ac:dyDescent="0.3">
      <c r="B25" s="30">
        <v>34</v>
      </c>
      <c r="C25" s="30" t="s">
        <v>63</v>
      </c>
      <c r="D25" s="30">
        <v>2</v>
      </c>
      <c r="E25" s="31">
        <v>373177</v>
      </c>
      <c r="F25" s="32">
        <v>553375039.90999997</v>
      </c>
    </row>
    <row r="26" spans="2:6" x14ac:dyDescent="0.3">
      <c r="B26" s="30">
        <v>34</v>
      </c>
      <c r="C26" s="30" t="s">
        <v>63</v>
      </c>
      <c r="D26" s="30">
        <v>1</v>
      </c>
      <c r="E26" s="31">
        <v>260362</v>
      </c>
      <c r="F26" s="32">
        <v>318506792.62</v>
      </c>
    </row>
    <row r="27" spans="2:6" x14ac:dyDescent="0.3">
      <c r="B27" s="30">
        <v>39</v>
      </c>
      <c r="C27" s="30" t="s">
        <v>63</v>
      </c>
      <c r="D27" s="30">
        <v>2</v>
      </c>
      <c r="E27" s="31">
        <v>589937</v>
      </c>
      <c r="F27" s="32">
        <v>804784186.36000001</v>
      </c>
    </row>
    <row r="28" spans="2:6" x14ac:dyDescent="0.3">
      <c r="B28" s="30">
        <v>39</v>
      </c>
      <c r="C28" s="30" t="s">
        <v>63</v>
      </c>
      <c r="D28" s="30">
        <v>4</v>
      </c>
      <c r="E28" s="31">
        <v>20062</v>
      </c>
      <c r="F28" s="32">
        <v>60942375.289999999</v>
      </c>
    </row>
    <row r="29" spans="2:6" x14ac:dyDescent="0.3">
      <c r="B29" s="30">
        <v>39</v>
      </c>
      <c r="C29" s="30" t="s">
        <v>63</v>
      </c>
      <c r="D29" s="30">
        <v>3</v>
      </c>
      <c r="E29" s="31">
        <v>421833</v>
      </c>
      <c r="F29" s="32">
        <v>777083586.62</v>
      </c>
    </row>
    <row r="30" spans="2:6" x14ac:dyDescent="0.3">
      <c r="B30" s="30">
        <v>39</v>
      </c>
      <c r="C30" s="30" t="s">
        <v>63</v>
      </c>
      <c r="D30" s="30">
        <v>1</v>
      </c>
      <c r="E30" s="31">
        <v>343674</v>
      </c>
      <c r="F30" s="32">
        <v>386605804.57999998</v>
      </c>
    </row>
    <row r="31" spans="2:6" x14ac:dyDescent="0.3">
      <c r="B31" s="30">
        <v>42</v>
      </c>
      <c r="C31" s="30" t="s">
        <v>63</v>
      </c>
      <c r="D31" s="30">
        <v>4</v>
      </c>
      <c r="E31" s="31">
        <v>57437</v>
      </c>
      <c r="F31" s="32">
        <v>189733494.75</v>
      </c>
    </row>
    <row r="32" spans="2:6" x14ac:dyDescent="0.3">
      <c r="B32" s="30">
        <v>42</v>
      </c>
      <c r="C32" s="30" t="s">
        <v>63</v>
      </c>
      <c r="D32" s="30">
        <v>2</v>
      </c>
      <c r="E32" s="31">
        <v>275525</v>
      </c>
      <c r="F32" s="32">
        <v>409019417.64999998</v>
      </c>
    </row>
    <row r="33" spans="2:6" x14ac:dyDescent="0.3">
      <c r="B33" s="30">
        <v>42</v>
      </c>
      <c r="C33" s="30" t="s">
        <v>63</v>
      </c>
      <c r="D33" s="30">
        <v>1</v>
      </c>
      <c r="E33" s="31">
        <v>133138</v>
      </c>
      <c r="F33" s="32">
        <v>162888152.88999999</v>
      </c>
    </row>
    <row r="34" spans="2:6" x14ac:dyDescent="0.3">
      <c r="B34" s="30">
        <v>42</v>
      </c>
      <c r="C34" s="30" t="s">
        <v>63</v>
      </c>
      <c r="D34" s="30">
        <v>3</v>
      </c>
      <c r="E34" s="31">
        <v>244736</v>
      </c>
      <c r="F34" s="32">
        <v>490166525.87</v>
      </c>
    </row>
    <row r="35" spans="2:6" x14ac:dyDescent="0.3">
      <c r="B35" s="30">
        <v>44</v>
      </c>
      <c r="C35" s="30" t="s">
        <v>63</v>
      </c>
      <c r="D35" s="30">
        <v>4</v>
      </c>
      <c r="E35" s="31">
        <v>13636</v>
      </c>
      <c r="F35" s="32">
        <v>45894783.280000001</v>
      </c>
    </row>
    <row r="36" spans="2:6" x14ac:dyDescent="0.3">
      <c r="B36" s="30">
        <v>44</v>
      </c>
      <c r="C36" s="30" t="s">
        <v>63</v>
      </c>
      <c r="D36" s="30">
        <v>2</v>
      </c>
      <c r="E36" s="31">
        <v>241126</v>
      </c>
      <c r="F36" s="32">
        <v>363949829.35000002</v>
      </c>
    </row>
    <row r="37" spans="2:6" x14ac:dyDescent="0.3">
      <c r="B37" s="30">
        <v>44</v>
      </c>
      <c r="C37" s="30" t="s">
        <v>63</v>
      </c>
      <c r="D37" s="30">
        <v>1</v>
      </c>
      <c r="E37" s="31">
        <v>191632</v>
      </c>
      <c r="F37" s="32">
        <v>239080148.53</v>
      </c>
    </row>
    <row r="38" spans="2:6" x14ac:dyDescent="0.3">
      <c r="B38" s="30">
        <v>44</v>
      </c>
      <c r="C38" s="30" t="s">
        <v>63</v>
      </c>
      <c r="D38" s="30" t="s">
        <v>67</v>
      </c>
      <c r="E38" s="31">
        <v>6913</v>
      </c>
      <c r="F38" s="32">
        <v>11079634.369999999</v>
      </c>
    </row>
    <row r="39" spans="2:6" x14ac:dyDescent="0.3">
      <c r="B39" s="30">
        <v>44</v>
      </c>
      <c r="C39" s="30" t="s">
        <v>63</v>
      </c>
      <c r="D39" s="30">
        <v>3</v>
      </c>
      <c r="E39" s="31">
        <v>172520</v>
      </c>
      <c r="F39" s="32">
        <v>351790946.75</v>
      </c>
    </row>
    <row r="40" spans="2:6" x14ac:dyDescent="0.3">
      <c r="B40" s="30">
        <v>47</v>
      </c>
      <c r="C40" s="30" t="s">
        <v>63</v>
      </c>
      <c r="D40" s="30">
        <v>1</v>
      </c>
      <c r="E40" s="31">
        <v>124385</v>
      </c>
      <c r="F40" s="32">
        <v>137730664.41999999</v>
      </c>
    </row>
    <row r="41" spans="2:6" x14ac:dyDescent="0.3">
      <c r="B41" s="30">
        <v>47</v>
      </c>
      <c r="C41" s="30" t="s">
        <v>63</v>
      </c>
      <c r="D41" s="30">
        <v>2</v>
      </c>
      <c r="E41" s="31">
        <v>178800</v>
      </c>
      <c r="F41" s="32">
        <v>239897103.88</v>
      </c>
    </row>
    <row r="42" spans="2:6" x14ac:dyDescent="0.3">
      <c r="B42" s="30">
        <v>47</v>
      </c>
      <c r="C42" s="30" t="s">
        <v>63</v>
      </c>
      <c r="D42" s="30">
        <v>4</v>
      </c>
      <c r="E42" s="31">
        <v>26701</v>
      </c>
      <c r="F42" s="32">
        <v>79467468.870000005</v>
      </c>
    </row>
    <row r="43" spans="2:6" x14ac:dyDescent="0.3">
      <c r="B43" s="30">
        <v>47</v>
      </c>
      <c r="C43" s="30" t="s">
        <v>63</v>
      </c>
      <c r="D43" s="30">
        <v>3</v>
      </c>
      <c r="E43" s="31">
        <v>114708</v>
      </c>
      <c r="F43" s="32">
        <v>207770737.31</v>
      </c>
    </row>
    <row r="44" spans="2:6" x14ac:dyDescent="0.3">
      <c r="B44" s="30">
        <v>50</v>
      </c>
      <c r="C44" s="30" t="s">
        <v>63</v>
      </c>
      <c r="D44" s="30">
        <v>3</v>
      </c>
      <c r="E44" s="31">
        <v>180358</v>
      </c>
      <c r="F44" s="32">
        <v>349148851.94</v>
      </c>
    </row>
    <row r="45" spans="2:6" x14ac:dyDescent="0.3">
      <c r="B45" s="30">
        <v>50</v>
      </c>
      <c r="C45" s="30" t="s">
        <v>63</v>
      </c>
      <c r="D45" s="30" t="s">
        <v>67</v>
      </c>
      <c r="E45" s="31">
        <v>9587</v>
      </c>
      <c r="F45" s="32">
        <v>15266535.449999999</v>
      </c>
    </row>
    <row r="46" spans="2:6" x14ac:dyDescent="0.3">
      <c r="B46" s="30">
        <v>50</v>
      </c>
      <c r="C46" s="30" t="s">
        <v>63</v>
      </c>
      <c r="D46" s="30">
        <v>4</v>
      </c>
      <c r="E46" s="31">
        <v>48665</v>
      </c>
      <c r="F46" s="32">
        <v>155319892.40000001</v>
      </c>
    </row>
    <row r="47" spans="2:6" x14ac:dyDescent="0.3">
      <c r="B47" s="30">
        <v>50</v>
      </c>
      <c r="C47" s="30" t="s">
        <v>63</v>
      </c>
      <c r="D47" s="30">
        <v>2</v>
      </c>
      <c r="E47" s="31">
        <v>203011</v>
      </c>
      <c r="F47" s="32">
        <v>291029872.83999997</v>
      </c>
    </row>
    <row r="48" spans="2:6" x14ac:dyDescent="0.3">
      <c r="B48" s="30">
        <v>50</v>
      </c>
      <c r="C48" s="30" t="s">
        <v>63</v>
      </c>
      <c r="D48" s="30">
        <v>1</v>
      </c>
      <c r="E48" s="31">
        <v>256415</v>
      </c>
      <c r="F48" s="32">
        <v>303189058.79000002</v>
      </c>
    </row>
    <row r="49" spans="2:6" x14ac:dyDescent="0.3">
      <c r="B49" s="30">
        <v>61</v>
      </c>
      <c r="C49" s="30" t="s">
        <v>63</v>
      </c>
      <c r="D49" s="30">
        <v>2</v>
      </c>
      <c r="E49" s="31">
        <v>100343</v>
      </c>
      <c r="F49" s="32">
        <v>148790199.47</v>
      </c>
    </row>
    <row r="50" spans="2:6" x14ac:dyDescent="0.3">
      <c r="B50" s="30">
        <v>61</v>
      </c>
      <c r="C50" s="30" t="s">
        <v>63</v>
      </c>
      <c r="D50" s="30">
        <v>4</v>
      </c>
      <c r="E50" s="31">
        <v>122</v>
      </c>
      <c r="F50" s="32">
        <v>403968.32</v>
      </c>
    </row>
    <row r="51" spans="2:6" x14ac:dyDescent="0.3">
      <c r="B51" s="30">
        <v>61</v>
      </c>
      <c r="C51" s="30" t="s">
        <v>63</v>
      </c>
      <c r="D51" s="30">
        <v>3</v>
      </c>
      <c r="E51" s="31">
        <v>15280</v>
      </c>
      <c r="F51" s="32">
        <v>30899078.07</v>
      </c>
    </row>
    <row r="52" spans="2:6" x14ac:dyDescent="0.3">
      <c r="B52" s="30">
        <v>61</v>
      </c>
      <c r="C52" s="30" t="s">
        <v>63</v>
      </c>
      <c r="D52" s="30">
        <v>1</v>
      </c>
      <c r="E52" s="31">
        <v>89640</v>
      </c>
      <c r="F52" s="32">
        <v>108318156.05</v>
      </c>
    </row>
    <row r="53" spans="2:6" x14ac:dyDescent="0.3">
      <c r="B53" s="30">
        <v>62</v>
      </c>
      <c r="C53" s="30" t="s">
        <v>63</v>
      </c>
      <c r="D53" s="30">
        <v>4</v>
      </c>
      <c r="E53" s="31">
        <v>230</v>
      </c>
      <c r="F53" s="32">
        <v>751399.32</v>
      </c>
    </row>
    <row r="54" spans="2:6" x14ac:dyDescent="0.3">
      <c r="B54" s="30">
        <v>62</v>
      </c>
      <c r="C54" s="30" t="s">
        <v>63</v>
      </c>
      <c r="D54" s="30">
        <v>3</v>
      </c>
      <c r="E54" s="31">
        <v>15319</v>
      </c>
      <c r="F54" s="32">
        <v>29817387.25</v>
      </c>
    </row>
    <row r="55" spans="2:6" x14ac:dyDescent="0.3">
      <c r="B55" s="30">
        <v>62</v>
      </c>
      <c r="C55" s="30" t="s">
        <v>63</v>
      </c>
      <c r="D55" s="30">
        <v>2</v>
      </c>
      <c r="E55" s="31">
        <v>106788</v>
      </c>
      <c r="F55" s="32">
        <v>153139240.36000001</v>
      </c>
    </row>
    <row r="56" spans="2:6" x14ac:dyDescent="0.3">
      <c r="B56" s="30">
        <v>62</v>
      </c>
      <c r="C56" s="30" t="s">
        <v>63</v>
      </c>
      <c r="D56" s="30">
        <v>1</v>
      </c>
      <c r="E56" s="31">
        <v>99151</v>
      </c>
      <c r="F56" s="32">
        <v>115832486.29000001</v>
      </c>
    </row>
    <row r="57" spans="2:6" x14ac:dyDescent="0.3">
      <c r="B57" s="30">
        <v>64</v>
      </c>
      <c r="C57" s="30" t="s">
        <v>63</v>
      </c>
      <c r="D57" s="30">
        <v>2</v>
      </c>
      <c r="E57" s="31">
        <v>300553</v>
      </c>
      <c r="F57" s="32">
        <v>450634580.82999998</v>
      </c>
    </row>
    <row r="58" spans="2:6" x14ac:dyDescent="0.3">
      <c r="B58" s="30">
        <v>64</v>
      </c>
      <c r="C58" s="30" t="s">
        <v>63</v>
      </c>
      <c r="D58" s="30">
        <v>1</v>
      </c>
      <c r="E58" s="31">
        <v>237168</v>
      </c>
      <c r="F58" s="32">
        <v>293307637.94999999</v>
      </c>
    </row>
    <row r="59" spans="2:6" x14ac:dyDescent="0.3">
      <c r="B59" s="30">
        <v>64</v>
      </c>
      <c r="C59" s="30" t="s">
        <v>63</v>
      </c>
      <c r="D59" s="30">
        <v>3</v>
      </c>
      <c r="E59" s="31">
        <v>240274</v>
      </c>
      <c r="F59" s="32">
        <v>486471040.81999999</v>
      </c>
    </row>
    <row r="60" spans="2:6" x14ac:dyDescent="0.3">
      <c r="B60" s="30">
        <v>64</v>
      </c>
      <c r="C60" s="30" t="s">
        <v>63</v>
      </c>
      <c r="D60" s="30">
        <v>4</v>
      </c>
      <c r="E60" s="31">
        <v>12893</v>
      </c>
      <c r="F60" s="32">
        <v>43001196.789999999</v>
      </c>
    </row>
    <row r="61" spans="2:6" x14ac:dyDescent="0.3">
      <c r="B61" s="30">
        <v>65</v>
      </c>
      <c r="C61" s="30" t="s">
        <v>63</v>
      </c>
      <c r="D61" s="30">
        <v>4</v>
      </c>
      <c r="E61" s="31">
        <v>36910</v>
      </c>
      <c r="F61" s="32">
        <v>123707623.43000001</v>
      </c>
    </row>
    <row r="62" spans="2:6" x14ac:dyDescent="0.3">
      <c r="B62" s="30">
        <v>65</v>
      </c>
      <c r="C62" s="30" t="s">
        <v>63</v>
      </c>
      <c r="D62" s="30">
        <v>2</v>
      </c>
      <c r="E62" s="31">
        <v>261579</v>
      </c>
      <c r="F62" s="32">
        <v>392444211.69</v>
      </c>
    </row>
    <row r="63" spans="2:6" x14ac:dyDescent="0.3">
      <c r="B63" s="30">
        <v>65</v>
      </c>
      <c r="C63" s="30" t="s">
        <v>63</v>
      </c>
      <c r="D63" s="30">
        <v>1</v>
      </c>
      <c r="E63" s="31">
        <v>208249</v>
      </c>
      <c r="F63" s="32">
        <v>257536642.24000001</v>
      </c>
    </row>
    <row r="64" spans="2:6" x14ac:dyDescent="0.3">
      <c r="B64" s="30">
        <v>65</v>
      </c>
      <c r="C64" s="30" t="s">
        <v>63</v>
      </c>
      <c r="D64" s="30">
        <v>3</v>
      </c>
      <c r="E64" s="31">
        <v>209272</v>
      </c>
      <c r="F64" s="32">
        <v>423748275.94999999</v>
      </c>
    </row>
    <row r="65" spans="2:6" x14ac:dyDescent="0.3">
      <c r="B65" s="30">
        <v>68</v>
      </c>
      <c r="C65" s="30" t="s">
        <v>63</v>
      </c>
      <c r="D65" s="30">
        <v>2</v>
      </c>
      <c r="E65" s="31">
        <v>360007</v>
      </c>
      <c r="F65" s="32">
        <v>491519169.56999999</v>
      </c>
    </row>
    <row r="66" spans="2:6" x14ac:dyDescent="0.3">
      <c r="B66" s="30">
        <v>68</v>
      </c>
      <c r="C66" s="30" t="s">
        <v>63</v>
      </c>
      <c r="D66" s="30">
        <v>3</v>
      </c>
      <c r="E66" s="31">
        <v>316082</v>
      </c>
      <c r="F66" s="32">
        <v>582756088.78999996</v>
      </c>
    </row>
    <row r="67" spans="2:6" x14ac:dyDescent="0.3">
      <c r="B67" s="30">
        <v>68</v>
      </c>
      <c r="C67" s="30" t="s">
        <v>63</v>
      </c>
      <c r="D67" s="30">
        <v>1</v>
      </c>
      <c r="E67" s="31">
        <v>366834</v>
      </c>
      <c r="F67" s="32">
        <v>413096724.06</v>
      </c>
    </row>
    <row r="68" spans="2:6" x14ac:dyDescent="0.3">
      <c r="B68" s="30">
        <v>68</v>
      </c>
      <c r="C68" s="30" t="s">
        <v>63</v>
      </c>
      <c r="D68" s="30" t="s">
        <v>66</v>
      </c>
      <c r="E68" s="31">
        <v>19404</v>
      </c>
      <c r="F68" s="32">
        <v>44718613.939999998</v>
      </c>
    </row>
    <row r="69" spans="2:6" x14ac:dyDescent="0.3">
      <c r="B69" s="30">
        <v>68</v>
      </c>
      <c r="C69" s="30" t="s">
        <v>63</v>
      </c>
      <c r="D69" s="30" t="s">
        <v>64</v>
      </c>
      <c r="E69" s="31">
        <v>17872</v>
      </c>
      <c r="F69" s="32">
        <v>25157375.84</v>
      </c>
    </row>
    <row r="70" spans="2:6" x14ac:dyDescent="0.3">
      <c r="B70" s="30">
        <v>68</v>
      </c>
      <c r="C70" s="30" t="s">
        <v>63</v>
      </c>
      <c r="D70" s="30" t="s">
        <v>65</v>
      </c>
      <c r="E70" s="31">
        <v>17703</v>
      </c>
      <c r="F70" s="32">
        <v>30212481.48</v>
      </c>
    </row>
    <row r="71" spans="2:6" x14ac:dyDescent="0.3">
      <c r="B71" s="30">
        <v>76</v>
      </c>
      <c r="C71" s="30" t="s">
        <v>63</v>
      </c>
      <c r="D71" s="30">
        <v>4</v>
      </c>
      <c r="E71" s="31">
        <v>19716</v>
      </c>
      <c r="F71" s="32">
        <v>63769089.670000002</v>
      </c>
    </row>
    <row r="72" spans="2:6" x14ac:dyDescent="0.3">
      <c r="B72" s="30">
        <v>76</v>
      </c>
      <c r="C72" s="30" t="s">
        <v>63</v>
      </c>
      <c r="D72" s="30">
        <v>2</v>
      </c>
      <c r="E72" s="31">
        <v>277174</v>
      </c>
      <c r="F72" s="32">
        <v>403396411.16000003</v>
      </c>
    </row>
    <row r="73" spans="2:6" x14ac:dyDescent="0.3">
      <c r="B73" s="30">
        <v>76</v>
      </c>
      <c r="C73" s="30" t="s">
        <v>63</v>
      </c>
      <c r="D73" s="30">
        <v>3</v>
      </c>
      <c r="E73" s="31">
        <v>138203</v>
      </c>
      <c r="F73" s="32">
        <v>271471301.26999998</v>
      </c>
    </row>
    <row r="74" spans="2:6" x14ac:dyDescent="0.3">
      <c r="B74" s="30">
        <v>76</v>
      </c>
      <c r="C74" s="30" t="s">
        <v>63</v>
      </c>
      <c r="D74" s="30">
        <v>1</v>
      </c>
      <c r="E74" s="31">
        <v>229393</v>
      </c>
      <c r="F74" s="32">
        <v>275422477.93000001</v>
      </c>
    </row>
    <row r="75" spans="2:6" x14ac:dyDescent="0.3">
      <c r="B75" s="30">
        <v>84</v>
      </c>
      <c r="C75" s="30" t="s">
        <v>63</v>
      </c>
      <c r="D75" s="30">
        <v>3</v>
      </c>
      <c r="E75" s="31">
        <v>165474</v>
      </c>
      <c r="F75" s="32">
        <v>319363360.45999998</v>
      </c>
    </row>
    <row r="76" spans="2:6" x14ac:dyDescent="0.3">
      <c r="B76" s="30">
        <v>84</v>
      </c>
      <c r="C76" s="30" t="s">
        <v>63</v>
      </c>
      <c r="D76" s="30">
        <v>2</v>
      </c>
      <c r="E76" s="31">
        <v>174040</v>
      </c>
      <c r="F76" s="32">
        <v>248734105.38999999</v>
      </c>
    </row>
    <row r="77" spans="2:6" x14ac:dyDescent="0.3">
      <c r="B77" s="30">
        <v>84</v>
      </c>
      <c r="C77" s="30" t="s">
        <v>63</v>
      </c>
      <c r="D77" s="30">
        <v>1</v>
      </c>
      <c r="E77" s="31">
        <v>89718</v>
      </c>
      <c r="F77" s="32">
        <v>105746169.09</v>
      </c>
    </row>
    <row r="78" spans="2:6" x14ac:dyDescent="0.3">
      <c r="B78" s="30">
        <v>84</v>
      </c>
      <c r="C78" s="30" t="s">
        <v>63</v>
      </c>
      <c r="D78" s="30">
        <v>4</v>
      </c>
      <c r="E78" s="31">
        <v>19511</v>
      </c>
      <c r="F78" s="32">
        <v>62094095.359999999</v>
      </c>
    </row>
    <row r="79" spans="2:6" x14ac:dyDescent="0.3">
      <c r="B79" s="30">
        <v>99</v>
      </c>
      <c r="C79" s="30" t="s">
        <v>63</v>
      </c>
      <c r="D79" s="30">
        <v>1</v>
      </c>
      <c r="E79" s="31">
        <v>76904</v>
      </c>
      <c r="F79" s="32">
        <v>90932765.200000003</v>
      </c>
    </row>
    <row r="80" spans="2:6" x14ac:dyDescent="0.3">
      <c r="B80" s="30">
        <v>99</v>
      </c>
      <c r="C80" s="30" t="s">
        <v>63</v>
      </c>
      <c r="D80" s="30">
        <v>3</v>
      </c>
      <c r="E80" s="31">
        <v>137040</v>
      </c>
      <c r="F80" s="32">
        <v>265291725.34</v>
      </c>
    </row>
    <row r="81" spans="2:6" x14ac:dyDescent="0.3">
      <c r="B81" s="30">
        <v>99</v>
      </c>
      <c r="C81" s="30" t="s">
        <v>63</v>
      </c>
      <c r="D81" s="30">
        <v>2</v>
      </c>
      <c r="E81" s="31">
        <v>129488</v>
      </c>
      <c r="F81" s="32">
        <v>185630073.69999999</v>
      </c>
    </row>
    <row r="82" spans="2:6" x14ac:dyDescent="0.3">
      <c r="B82" s="30">
        <v>99</v>
      </c>
      <c r="C82" s="30" t="s">
        <v>63</v>
      </c>
      <c r="D82" s="30">
        <v>4</v>
      </c>
      <c r="E82" s="31">
        <v>36879</v>
      </c>
      <c r="F82" s="32">
        <v>117703876.03</v>
      </c>
    </row>
    <row r="83" spans="2:6" x14ac:dyDescent="0.3">
      <c r="B83" s="30">
        <v>102</v>
      </c>
      <c r="C83" s="30" t="s">
        <v>63</v>
      </c>
      <c r="D83" s="30">
        <v>2</v>
      </c>
      <c r="E83" s="31">
        <v>261655</v>
      </c>
      <c r="F83" s="32">
        <v>348005462.31999999</v>
      </c>
    </row>
    <row r="84" spans="2:6" x14ac:dyDescent="0.3">
      <c r="B84" s="30">
        <v>102</v>
      </c>
      <c r="C84" s="30" t="s">
        <v>63</v>
      </c>
      <c r="D84" s="30">
        <v>1</v>
      </c>
      <c r="E84" s="31">
        <v>197317</v>
      </c>
      <c r="F84" s="32">
        <v>216165258.81</v>
      </c>
    </row>
    <row r="85" spans="2:6" x14ac:dyDescent="0.3">
      <c r="B85" s="30">
        <v>102</v>
      </c>
      <c r="C85" s="30" t="s">
        <v>63</v>
      </c>
      <c r="D85" s="30">
        <v>3</v>
      </c>
      <c r="E85" s="31">
        <v>58187</v>
      </c>
      <c r="F85" s="32">
        <v>104520057.7</v>
      </c>
    </row>
    <row r="86" spans="2:6" x14ac:dyDescent="0.3">
      <c r="B86" s="30">
        <v>106</v>
      </c>
      <c r="C86" s="30" t="s">
        <v>63</v>
      </c>
      <c r="D86" s="30">
        <v>2</v>
      </c>
      <c r="E86" s="31">
        <v>316617</v>
      </c>
      <c r="F86" s="32">
        <v>454651784.45999998</v>
      </c>
    </row>
    <row r="87" spans="2:6" x14ac:dyDescent="0.3">
      <c r="B87" s="30">
        <v>106</v>
      </c>
      <c r="C87" s="30" t="s">
        <v>63</v>
      </c>
      <c r="D87" s="30">
        <v>3</v>
      </c>
      <c r="E87" s="31">
        <v>261334</v>
      </c>
      <c r="F87" s="32">
        <v>506708172.55000001</v>
      </c>
    </row>
    <row r="88" spans="2:6" x14ac:dyDescent="0.3">
      <c r="B88" s="30">
        <v>106</v>
      </c>
      <c r="C88" s="30" t="s">
        <v>63</v>
      </c>
      <c r="D88" s="30">
        <v>1</v>
      </c>
      <c r="E88" s="31">
        <v>211988</v>
      </c>
      <c r="F88" s="32">
        <v>251044654.15000001</v>
      </c>
    </row>
    <row r="89" spans="2:6" x14ac:dyDescent="0.3">
      <c r="B89" s="30">
        <v>106</v>
      </c>
      <c r="C89" s="30" t="s">
        <v>63</v>
      </c>
      <c r="D89" s="30">
        <v>4</v>
      </c>
      <c r="E89" s="31">
        <v>106437</v>
      </c>
      <c r="F89" s="32">
        <v>340351822.05000001</v>
      </c>
    </row>
    <row r="90" spans="2:6" x14ac:dyDescent="0.3">
      <c r="B90" s="30">
        <v>107</v>
      </c>
      <c r="C90" s="30" t="s">
        <v>63</v>
      </c>
      <c r="D90" s="30">
        <v>3</v>
      </c>
      <c r="E90" s="31">
        <v>182284</v>
      </c>
      <c r="F90" s="32">
        <v>352878260.81</v>
      </c>
    </row>
    <row r="91" spans="2:6" x14ac:dyDescent="0.3">
      <c r="B91" s="30">
        <v>107</v>
      </c>
      <c r="C91" s="30" t="s">
        <v>63</v>
      </c>
      <c r="D91" s="30">
        <v>2</v>
      </c>
      <c r="E91" s="31">
        <v>226508</v>
      </c>
      <c r="F91" s="32">
        <v>324715006.27999997</v>
      </c>
    </row>
    <row r="92" spans="2:6" x14ac:dyDescent="0.3">
      <c r="B92" s="30">
        <v>107</v>
      </c>
      <c r="C92" s="30" t="s">
        <v>63</v>
      </c>
      <c r="D92" s="30">
        <v>1</v>
      </c>
      <c r="E92" s="31">
        <v>189919</v>
      </c>
      <c r="F92" s="32">
        <v>224563869.69</v>
      </c>
    </row>
    <row r="93" spans="2:6" x14ac:dyDescent="0.3">
      <c r="B93" s="30">
        <v>107</v>
      </c>
      <c r="C93" s="30" t="s">
        <v>63</v>
      </c>
      <c r="D93" s="30" t="s">
        <v>67</v>
      </c>
      <c r="E93" s="31">
        <v>12677</v>
      </c>
      <c r="F93" s="32">
        <v>20742291.199999999</v>
      </c>
    </row>
    <row r="94" spans="2:6" x14ac:dyDescent="0.3">
      <c r="B94" s="30">
        <v>107</v>
      </c>
      <c r="C94" s="30" t="s">
        <v>63</v>
      </c>
      <c r="D94" s="30">
        <v>4</v>
      </c>
      <c r="E94" s="31">
        <v>60373</v>
      </c>
      <c r="F94" s="32">
        <v>192687874.06</v>
      </c>
    </row>
    <row r="95" spans="2:6" x14ac:dyDescent="0.3">
      <c r="B95" s="30">
        <v>108</v>
      </c>
      <c r="C95" s="30" t="s">
        <v>63</v>
      </c>
      <c r="D95" s="30">
        <v>1</v>
      </c>
      <c r="E95" s="31">
        <v>113788</v>
      </c>
      <c r="F95" s="32">
        <v>134350916.24000001</v>
      </c>
    </row>
    <row r="96" spans="2:6" x14ac:dyDescent="0.3">
      <c r="B96" s="30">
        <v>108</v>
      </c>
      <c r="C96" s="30" t="s">
        <v>63</v>
      </c>
      <c r="D96" s="30">
        <v>2</v>
      </c>
      <c r="E96" s="31">
        <v>187455</v>
      </c>
      <c r="F96" s="32">
        <v>268407869.87</v>
      </c>
    </row>
    <row r="97" spans="2:6" x14ac:dyDescent="0.3">
      <c r="B97" s="30">
        <v>108</v>
      </c>
      <c r="C97" s="30" t="s">
        <v>63</v>
      </c>
      <c r="D97" s="30">
        <v>4</v>
      </c>
      <c r="E97" s="31">
        <v>47306</v>
      </c>
      <c r="F97" s="32">
        <v>150826998.68000001</v>
      </c>
    </row>
    <row r="98" spans="2:6" x14ac:dyDescent="0.3">
      <c r="B98" s="30">
        <v>108</v>
      </c>
      <c r="C98" s="30" t="s">
        <v>63</v>
      </c>
      <c r="D98" s="30">
        <v>3</v>
      </c>
      <c r="E98" s="31">
        <v>160237</v>
      </c>
      <c r="F98" s="32">
        <v>309832607.92000002</v>
      </c>
    </row>
    <row r="99" spans="2:6" x14ac:dyDescent="0.3">
      <c r="B99" s="30">
        <v>109</v>
      </c>
      <c r="C99" s="30" t="s">
        <v>63</v>
      </c>
      <c r="D99" s="30">
        <v>2</v>
      </c>
      <c r="E99" s="31">
        <v>199917</v>
      </c>
      <c r="F99" s="32">
        <v>272973516.31</v>
      </c>
    </row>
    <row r="100" spans="2:6" x14ac:dyDescent="0.3">
      <c r="B100" s="30">
        <v>109</v>
      </c>
      <c r="C100" s="30" t="s">
        <v>63</v>
      </c>
      <c r="D100" s="30">
        <v>1</v>
      </c>
      <c r="E100" s="31">
        <v>131520</v>
      </c>
      <c r="F100" s="32">
        <v>148584146.44999999</v>
      </c>
    </row>
    <row r="101" spans="2:6" x14ac:dyDescent="0.3">
      <c r="B101" s="30">
        <v>109</v>
      </c>
      <c r="C101" s="30" t="s">
        <v>63</v>
      </c>
      <c r="D101" s="30">
        <v>4</v>
      </c>
      <c r="E101" s="31">
        <v>60334</v>
      </c>
      <c r="F101" s="32">
        <v>183527155.25</v>
      </c>
    </row>
    <row r="102" spans="2:6" x14ac:dyDescent="0.3">
      <c r="B102" s="30">
        <v>109</v>
      </c>
      <c r="C102" s="30" t="s">
        <v>63</v>
      </c>
      <c r="D102" s="30">
        <v>3</v>
      </c>
      <c r="E102" s="31">
        <v>205220</v>
      </c>
      <c r="F102" s="32">
        <v>378442079.13999999</v>
      </c>
    </row>
    <row r="103" spans="2:6" x14ac:dyDescent="0.3">
      <c r="B103" s="30">
        <v>115</v>
      </c>
      <c r="C103" s="30" t="s">
        <v>63</v>
      </c>
      <c r="D103" s="30">
        <v>2</v>
      </c>
      <c r="E103" s="31">
        <v>216235</v>
      </c>
      <c r="F103" s="32">
        <v>307751371.19</v>
      </c>
    </row>
    <row r="104" spans="2:6" x14ac:dyDescent="0.3">
      <c r="B104" s="30">
        <v>115</v>
      </c>
      <c r="C104" s="30" t="s">
        <v>63</v>
      </c>
      <c r="D104" s="30">
        <v>4</v>
      </c>
      <c r="E104" s="31">
        <v>28290</v>
      </c>
      <c r="F104" s="32">
        <v>89606192.25</v>
      </c>
    </row>
    <row r="105" spans="2:6" x14ac:dyDescent="0.3">
      <c r="B105" s="30">
        <v>115</v>
      </c>
      <c r="C105" s="30" t="s">
        <v>63</v>
      </c>
      <c r="D105" s="30">
        <v>1</v>
      </c>
      <c r="E105" s="31">
        <v>187264</v>
      </c>
      <c r="F105" s="32">
        <v>219796637.05000001</v>
      </c>
    </row>
    <row r="106" spans="2:6" x14ac:dyDescent="0.3">
      <c r="B106" s="30">
        <v>115</v>
      </c>
      <c r="C106" s="30" t="s">
        <v>63</v>
      </c>
      <c r="D106" s="30">
        <v>3</v>
      </c>
      <c r="E106" s="31">
        <v>143528</v>
      </c>
      <c r="F106" s="32">
        <v>275799816.05000001</v>
      </c>
    </row>
    <row r="107" spans="2:6" x14ac:dyDescent="0.3">
      <c r="B107" s="30">
        <v>118</v>
      </c>
      <c r="C107" s="30" t="s">
        <v>63</v>
      </c>
      <c r="D107" s="30">
        <v>1</v>
      </c>
      <c r="E107" s="31">
        <v>164197</v>
      </c>
      <c r="F107" s="32">
        <v>189424342.13</v>
      </c>
    </row>
    <row r="108" spans="2:6" x14ac:dyDescent="0.3">
      <c r="B108" s="30">
        <v>118</v>
      </c>
      <c r="C108" s="30" t="s">
        <v>63</v>
      </c>
      <c r="D108" s="30">
        <v>4</v>
      </c>
      <c r="E108" s="31">
        <v>23057</v>
      </c>
      <c r="F108" s="32">
        <v>71951955.890000001</v>
      </c>
    </row>
    <row r="109" spans="2:6" x14ac:dyDescent="0.3">
      <c r="B109" s="30">
        <v>118</v>
      </c>
      <c r="C109" s="30" t="s">
        <v>63</v>
      </c>
      <c r="D109" s="30">
        <v>2</v>
      </c>
      <c r="E109" s="31">
        <v>260869</v>
      </c>
      <c r="F109" s="32">
        <v>364740135.85000002</v>
      </c>
    </row>
    <row r="110" spans="2:6" x14ac:dyDescent="0.3">
      <c r="B110" s="30">
        <v>118</v>
      </c>
      <c r="C110" s="30" t="s">
        <v>63</v>
      </c>
      <c r="D110" s="30">
        <v>3</v>
      </c>
      <c r="E110" s="31">
        <v>189415</v>
      </c>
      <c r="F110" s="32">
        <v>357708903.57999998</v>
      </c>
    </row>
    <row r="111" spans="2:6" x14ac:dyDescent="0.3">
      <c r="B111" s="30">
        <v>132</v>
      </c>
      <c r="C111" s="30" t="s">
        <v>63</v>
      </c>
      <c r="D111" s="30">
        <v>3</v>
      </c>
      <c r="E111" s="31">
        <v>304919</v>
      </c>
      <c r="F111" s="32">
        <v>601008399.90999997</v>
      </c>
    </row>
    <row r="112" spans="2:6" x14ac:dyDescent="0.3">
      <c r="B112" s="30">
        <v>132</v>
      </c>
      <c r="C112" s="30" t="s">
        <v>63</v>
      </c>
      <c r="D112" s="30">
        <v>2</v>
      </c>
      <c r="E112" s="31">
        <v>519415</v>
      </c>
      <c r="F112" s="32">
        <v>758262665.01999998</v>
      </c>
    </row>
    <row r="113" spans="2:6" x14ac:dyDescent="0.3">
      <c r="B113" s="30">
        <v>132</v>
      </c>
      <c r="C113" s="30" t="s">
        <v>63</v>
      </c>
      <c r="D113" s="30">
        <v>1</v>
      </c>
      <c r="E113" s="31">
        <v>491551</v>
      </c>
      <c r="F113" s="32">
        <v>592021972.09000003</v>
      </c>
    </row>
    <row r="114" spans="2:6" x14ac:dyDescent="0.3">
      <c r="B114" s="30">
        <v>132</v>
      </c>
      <c r="C114" s="30" t="s">
        <v>63</v>
      </c>
      <c r="D114" s="30">
        <v>4</v>
      </c>
      <c r="E114" s="31">
        <v>13691</v>
      </c>
      <c r="F114" s="32">
        <v>44520409.490000002</v>
      </c>
    </row>
    <row r="115" spans="2:6" x14ac:dyDescent="0.3">
      <c r="B115" s="30">
        <v>151</v>
      </c>
      <c r="C115" s="30" t="s">
        <v>63</v>
      </c>
      <c r="D115" s="30">
        <v>3</v>
      </c>
      <c r="E115" s="31">
        <v>238640</v>
      </c>
      <c r="F115" s="32">
        <v>477095526.68000001</v>
      </c>
    </row>
    <row r="116" spans="2:6" x14ac:dyDescent="0.3">
      <c r="B116" s="30">
        <v>151</v>
      </c>
      <c r="C116" s="30" t="s">
        <v>63</v>
      </c>
      <c r="D116" s="30">
        <v>1</v>
      </c>
      <c r="E116" s="31">
        <v>239364</v>
      </c>
      <c r="F116" s="32">
        <v>291375339.76999998</v>
      </c>
    </row>
    <row r="117" spans="2:6" x14ac:dyDescent="0.3">
      <c r="B117" s="30">
        <v>151</v>
      </c>
      <c r="C117" s="30" t="s">
        <v>63</v>
      </c>
      <c r="D117" s="30">
        <v>2</v>
      </c>
      <c r="E117" s="31">
        <v>393969</v>
      </c>
      <c r="F117" s="32">
        <v>583105159.33000004</v>
      </c>
    </row>
    <row r="118" spans="2:6" x14ac:dyDescent="0.3">
      <c r="B118" s="30">
        <v>151</v>
      </c>
      <c r="C118" s="30" t="s">
        <v>63</v>
      </c>
      <c r="D118" s="30">
        <v>4</v>
      </c>
      <c r="E118" s="31">
        <v>48064</v>
      </c>
      <c r="F118" s="32">
        <v>158719427.16999999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4099-544B-418A-ABF4-4E75D111096E}">
  <dimension ref="B2:E283"/>
  <sheetViews>
    <sheetView showGridLines="0" workbookViewId="0"/>
  </sheetViews>
  <sheetFormatPr baseColWidth="10" defaultRowHeight="14.4" x14ac:dyDescent="0.3"/>
  <cols>
    <col min="1" max="1" width="4.6640625" customWidth="1"/>
    <col min="2" max="2" width="10.77734375" bestFit="1" customWidth="1"/>
    <col min="3" max="3" width="14.109375" bestFit="1" customWidth="1"/>
    <col min="4" max="4" width="10.77734375" bestFit="1" customWidth="1"/>
    <col min="5" max="5" width="16.109375" bestFit="1" customWidth="1"/>
  </cols>
  <sheetData>
    <row r="2" spans="2:5" ht="15.6" x14ac:dyDescent="0.3">
      <c r="B2" s="37" t="s">
        <v>4</v>
      </c>
      <c r="C2" s="37" t="s">
        <v>60</v>
      </c>
      <c r="D2" s="38" t="s">
        <v>53</v>
      </c>
      <c r="E2" s="39" t="s">
        <v>61</v>
      </c>
    </row>
    <row r="3" spans="2:5" x14ac:dyDescent="0.3">
      <c r="B3" s="40">
        <v>4</v>
      </c>
      <c r="C3" s="40">
        <v>1</v>
      </c>
      <c r="D3" s="41">
        <v>900.89080960000001</v>
      </c>
      <c r="E3" s="31">
        <v>42402</v>
      </c>
    </row>
    <row r="4" spans="2:5" x14ac:dyDescent="0.3">
      <c r="B4" s="40">
        <v>4</v>
      </c>
      <c r="C4" s="40">
        <v>1</v>
      </c>
      <c r="D4" s="41">
        <v>1013.5021608</v>
      </c>
      <c r="E4" s="31">
        <v>7154</v>
      </c>
    </row>
    <row r="5" spans="2:5" x14ac:dyDescent="0.3">
      <c r="B5" s="40">
        <v>4</v>
      </c>
      <c r="C5" s="40">
        <v>1</v>
      </c>
      <c r="D5" s="41">
        <v>1182.4191876</v>
      </c>
      <c r="E5" s="31">
        <v>151018</v>
      </c>
    </row>
    <row r="6" spans="2:5" x14ac:dyDescent="0.3">
      <c r="B6" s="40">
        <v>4</v>
      </c>
      <c r="C6" s="40">
        <v>1</v>
      </c>
      <c r="D6" s="41">
        <v>1238.7248632000001</v>
      </c>
      <c r="E6" s="31">
        <v>99</v>
      </c>
    </row>
    <row r="7" spans="2:5" x14ac:dyDescent="0.3">
      <c r="B7" s="40">
        <v>4</v>
      </c>
      <c r="C7" s="40">
        <v>2</v>
      </c>
      <c r="D7" s="41">
        <v>1092.2435832000001</v>
      </c>
      <c r="E7" s="31">
        <v>24182</v>
      </c>
    </row>
    <row r="8" spans="2:5" x14ac:dyDescent="0.3">
      <c r="B8" s="40">
        <v>4</v>
      </c>
      <c r="C8" s="40">
        <v>2</v>
      </c>
      <c r="D8" s="41">
        <v>1228.7740311</v>
      </c>
      <c r="E8" s="31">
        <v>1644</v>
      </c>
    </row>
    <row r="9" spans="2:5" x14ac:dyDescent="0.3">
      <c r="B9" s="40">
        <v>4</v>
      </c>
      <c r="C9" s="40">
        <v>2</v>
      </c>
      <c r="D9" s="41">
        <v>1433.56970295</v>
      </c>
      <c r="E9" s="31">
        <v>106663</v>
      </c>
    </row>
    <row r="10" spans="2:5" x14ac:dyDescent="0.3">
      <c r="B10" s="40">
        <v>4</v>
      </c>
      <c r="C10" s="40">
        <v>2</v>
      </c>
      <c r="D10" s="41">
        <v>1501.8349269</v>
      </c>
      <c r="E10" s="31">
        <v>111</v>
      </c>
    </row>
    <row r="11" spans="2:5" x14ac:dyDescent="0.3">
      <c r="B11" s="40">
        <v>4</v>
      </c>
      <c r="C11" s="40">
        <v>3</v>
      </c>
      <c r="D11" s="41">
        <v>1474.9491304000001</v>
      </c>
      <c r="E11" s="31">
        <v>17883</v>
      </c>
    </row>
    <row r="12" spans="2:5" x14ac:dyDescent="0.3">
      <c r="B12" s="40">
        <v>4</v>
      </c>
      <c r="C12" s="40">
        <v>3</v>
      </c>
      <c r="D12" s="41">
        <v>1659.3177717000001</v>
      </c>
      <c r="E12" s="31">
        <v>1565</v>
      </c>
    </row>
    <row r="13" spans="2:5" x14ac:dyDescent="0.3">
      <c r="B13" s="40">
        <v>4</v>
      </c>
      <c r="C13" s="40">
        <v>3</v>
      </c>
      <c r="D13" s="41">
        <v>1935.8707336499999</v>
      </c>
      <c r="E13" s="31">
        <v>84401</v>
      </c>
    </row>
    <row r="14" spans="2:5" x14ac:dyDescent="0.3">
      <c r="B14" s="40">
        <v>4</v>
      </c>
      <c r="C14" s="40">
        <v>3</v>
      </c>
      <c r="D14" s="41">
        <v>2028.0550542999999</v>
      </c>
      <c r="E14" s="31">
        <v>127</v>
      </c>
    </row>
    <row r="15" spans="2:5" x14ac:dyDescent="0.3">
      <c r="B15" s="40">
        <v>4</v>
      </c>
      <c r="C15" s="40">
        <v>4</v>
      </c>
      <c r="D15" s="41">
        <v>2431.7129976000001</v>
      </c>
      <c r="E15" s="31">
        <v>8312</v>
      </c>
    </row>
    <row r="16" spans="2:5" x14ac:dyDescent="0.3">
      <c r="B16" s="40">
        <v>4</v>
      </c>
      <c r="C16" s="40">
        <v>4</v>
      </c>
      <c r="D16" s="41">
        <v>2735.6771223000001</v>
      </c>
      <c r="E16" s="31">
        <v>660</v>
      </c>
    </row>
    <row r="17" spans="2:5" x14ac:dyDescent="0.3">
      <c r="B17" s="40">
        <v>4</v>
      </c>
      <c r="C17" s="40">
        <v>4</v>
      </c>
      <c r="D17" s="41">
        <v>3191.62330935</v>
      </c>
      <c r="E17" s="31">
        <v>41488</v>
      </c>
    </row>
    <row r="18" spans="2:5" x14ac:dyDescent="0.3">
      <c r="B18" s="40">
        <v>4</v>
      </c>
      <c r="C18" s="40">
        <v>4</v>
      </c>
      <c r="D18" s="41">
        <v>3343.6053717</v>
      </c>
      <c r="E18" s="31">
        <v>13</v>
      </c>
    </row>
    <row r="19" spans="2:5" x14ac:dyDescent="0.3">
      <c r="B19" s="40">
        <v>7</v>
      </c>
      <c r="C19" s="40">
        <v>1</v>
      </c>
      <c r="D19" s="41">
        <v>1182.4191876</v>
      </c>
      <c r="E19" s="31">
        <v>130917</v>
      </c>
    </row>
    <row r="20" spans="2:5" x14ac:dyDescent="0.3">
      <c r="B20" s="40">
        <v>7</v>
      </c>
      <c r="C20" s="40">
        <v>2</v>
      </c>
      <c r="D20" s="41">
        <v>1433.56970295</v>
      </c>
      <c r="E20" s="31">
        <v>160670</v>
      </c>
    </row>
    <row r="21" spans="2:5" x14ac:dyDescent="0.3">
      <c r="B21" s="40">
        <v>7</v>
      </c>
      <c r="C21" s="40">
        <v>3</v>
      </c>
      <c r="D21" s="41">
        <v>1935.8707336499999</v>
      </c>
      <c r="E21" s="31">
        <v>101327</v>
      </c>
    </row>
    <row r="22" spans="2:5" x14ac:dyDescent="0.3">
      <c r="B22" s="40">
        <v>7</v>
      </c>
      <c r="C22" s="40">
        <v>4</v>
      </c>
      <c r="D22" s="41">
        <v>3191.62330935</v>
      </c>
      <c r="E22" s="31">
        <v>19960</v>
      </c>
    </row>
    <row r="23" spans="2:5" x14ac:dyDescent="0.3">
      <c r="B23" s="40">
        <v>12</v>
      </c>
      <c r="C23" s="40">
        <v>1</v>
      </c>
      <c r="D23" s="41">
        <v>1126.1135119999999</v>
      </c>
      <c r="E23" s="31">
        <v>483293</v>
      </c>
    </row>
    <row r="24" spans="2:5" x14ac:dyDescent="0.3">
      <c r="B24" s="40">
        <v>12</v>
      </c>
      <c r="C24" s="40">
        <v>2</v>
      </c>
      <c r="D24" s="41">
        <v>1365.3044789999999</v>
      </c>
      <c r="E24" s="31">
        <v>517491</v>
      </c>
    </row>
    <row r="25" spans="2:5" x14ac:dyDescent="0.3">
      <c r="B25" s="40">
        <v>12</v>
      </c>
      <c r="C25" s="40">
        <v>3</v>
      </c>
      <c r="D25" s="41">
        <v>1843.6864129999999</v>
      </c>
      <c r="E25" s="31">
        <v>232952</v>
      </c>
    </row>
    <row r="26" spans="2:5" x14ac:dyDescent="0.3">
      <c r="B26" s="40">
        <v>25</v>
      </c>
      <c r="C26" s="40">
        <v>1</v>
      </c>
      <c r="D26" s="41">
        <v>1182.4191876</v>
      </c>
      <c r="E26" s="31">
        <v>92275</v>
      </c>
    </row>
    <row r="27" spans="2:5" x14ac:dyDescent="0.3">
      <c r="B27" s="40">
        <v>25</v>
      </c>
      <c r="C27" s="40">
        <v>2</v>
      </c>
      <c r="D27" s="41">
        <v>1433.56970295</v>
      </c>
      <c r="E27" s="31">
        <v>117334</v>
      </c>
    </row>
    <row r="28" spans="2:5" x14ac:dyDescent="0.3">
      <c r="B28" s="40">
        <v>25</v>
      </c>
      <c r="C28" s="40">
        <v>3</v>
      </c>
      <c r="D28" s="41">
        <v>1935.8707336499999</v>
      </c>
      <c r="E28" s="31">
        <v>149713</v>
      </c>
    </row>
    <row r="29" spans="2:5" x14ac:dyDescent="0.3">
      <c r="B29" s="40">
        <v>25</v>
      </c>
      <c r="C29" s="40">
        <v>4</v>
      </c>
      <c r="D29" s="41">
        <v>3191.62330935</v>
      </c>
      <c r="E29" s="31">
        <v>39201</v>
      </c>
    </row>
    <row r="30" spans="2:5" x14ac:dyDescent="0.3">
      <c r="B30" s="40">
        <v>26</v>
      </c>
      <c r="C30" s="40">
        <v>1</v>
      </c>
      <c r="D30" s="41">
        <v>1126.1135119999999</v>
      </c>
      <c r="E30" s="31">
        <v>99138</v>
      </c>
    </row>
    <row r="31" spans="2:5" x14ac:dyDescent="0.3">
      <c r="B31" s="40">
        <v>26</v>
      </c>
      <c r="C31" s="40">
        <v>1</v>
      </c>
      <c r="D31" s="41">
        <v>1238.7248632000001</v>
      </c>
      <c r="E31" s="31">
        <v>101629</v>
      </c>
    </row>
    <row r="32" spans="2:5" x14ac:dyDescent="0.3">
      <c r="B32" s="40">
        <v>26</v>
      </c>
      <c r="C32" s="40">
        <v>2</v>
      </c>
      <c r="D32" s="41">
        <v>1365.3044789999999</v>
      </c>
      <c r="E32" s="31">
        <v>187331</v>
      </c>
    </row>
    <row r="33" spans="2:5" x14ac:dyDescent="0.3">
      <c r="B33" s="40">
        <v>26</v>
      </c>
      <c r="C33" s="40">
        <v>2</v>
      </c>
      <c r="D33" s="41">
        <v>1501.8349269</v>
      </c>
      <c r="E33" s="31">
        <v>188332</v>
      </c>
    </row>
    <row r="34" spans="2:5" x14ac:dyDescent="0.3">
      <c r="B34" s="40">
        <v>26</v>
      </c>
      <c r="C34" s="40">
        <v>3</v>
      </c>
      <c r="D34" s="41">
        <v>1843.6864129999999</v>
      </c>
      <c r="E34" s="31">
        <v>87761</v>
      </c>
    </row>
    <row r="35" spans="2:5" x14ac:dyDescent="0.3">
      <c r="B35" s="40">
        <v>26</v>
      </c>
      <c r="C35" s="40">
        <v>3</v>
      </c>
      <c r="D35" s="41">
        <v>2028.0550542999999</v>
      </c>
      <c r="E35" s="31">
        <v>84626</v>
      </c>
    </row>
    <row r="36" spans="2:5" x14ac:dyDescent="0.3">
      <c r="B36" s="40">
        <v>26</v>
      </c>
      <c r="C36" s="40">
        <v>4</v>
      </c>
      <c r="D36" s="41">
        <v>3039.641247</v>
      </c>
      <c r="E36" s="31">
        <v>4002</v>
      </c>
    </row>
    <row r="37" spans="2:5" x14ac:dyDescent="0.3">
      <c r="B37" s="40">
        <v>26</v>
      </c>
      <c r="C37" s="40">
        <v>4</v>
      </c>
      <c r="D37" s="41">
        <v>3343.6053717</v>
      </c>
      <c r="E37" s="31">
        <v>2874</v>
      </c>
    </row>
    <row r="38" spans="2:5" x14ac:dyDescent="0.3">
      <c r="B38" s="40">
        <v>34</v>
      </c>
      <c r="C38" s="40">
        <v>1</v>
      </c>
      <c r="D38" s="41">
        <v>1182.4191876</v>
      </c>
      <c r="E38" s="31">
        <v>71220</v>
      </c>
    </row>
    <row r="39" spans="2:5" x14ac:dyDescent="0.3">
      <c r="B39" s="40">
        <v>34</v>
      </c>
      <c r="C39" s="40">
        <v>1</v>
      </c>
      <c r="D39" s="41">
        <v>1238.7248632000001</v>
      </c>
      <c r="E39" s="31">
        <v>189142</v>
      </c>
    </row>
    <row r="40" spans="2:5" x14ac:dyDescent="0.3">
      <c r="B40" s="40">
        <v>34</v>
      </c>
      <c r="C40" s="40">
        <v>2</v>
      </c>
      <c r="D40" s="41">
        <v>1433.56970295</v>
      </c>
      <c r="E40" s="31">
        <v>103643</v>
      </c>
    </row>
    <row r="41" spans="2:5" x14ac:dyDescent="0.3">
      <c r="B41" s="40">
        <v>34</v>
      </c>
      <c r="C41" s="40">
        <v>2</v>
      </c>
      <c r="D41" s="41">
        <v>1501.8349269</v>
      </c>
      <c r="E41" s="31">
        <v>269534</v>
      </c>
    </row>
    <row r="42" spans="2:5" x14ac:dyDescent="0.3">
      <c r="B42" s="40">
        <v>34</v>
      </c>
      <c r="C42" s="40">
        <v>3</v>
      </c>
      <c r="D42" s="41">
        <v>1935.8707336499999</v>
      </c>
      <c r="E42" s="31">
        <v>153023</v>
      </c>
    </row>
    <row r="43" spans="2:5" x14ac:dyDescent="0.3">
      <c r="B43" s="40">
        <v>34</v>
      </c>
      <c r="C43" s="40">
        <v>3</v>
      </c>
      <c r="D43" s="41">
        <v>2028.0550542999999</v>
      </c>
      <c r="E43" s="31">
        <v>394012</v>
      </c>
    </row>
    <row r="44" spans="2:5" x14ac:dyDescent="0.3">
      <c r="B44" s="40">
        <v>34</v>
      </c>
      <c r="C44" s="40">
        <v>4</v>
      </c>
      <c r="D44" s="41">
        <v>3191.62330935</v>
      </c>
      <c r="E44" s="31">
        <v>7365</v>
      </c>
    </row>
    <row r="45" spans="2:5" x14ac:dyDescent="0.3">
      <c r="B45" s="40">
        <v>34</v>
      </c>
      <c r="C45" s="40">
        <v>4</v>
      </c>
      <c r="D45" s="41">
        <v>3343.6053717</v>
      </c>
      <c r="E45" s="31">
        <v>19315</v>
      </c>
    </row>
    <row r="46" spans="2:5" x14ac:dyDescent="0.3">
      <c r="B46" s="40">
        <v>34</v>
      </c>
      <c r="C46" s="40" t="s">
        <v>67</v>
      </c>
      <c r="D46" s="41">
        <v>1645.8622949999999</v>
      </c>
      <c r="E46" s="31">
        <v>260</v>
      </c>
    </row>
    <row r="47" spans="2:5" x14ac:dyDescent="0.3">
      <c r="B47" s="40">
        <v>39</v>
      </c>
      <c r="C47" s="40">
        <v>1</v>
      </c>
      <c r="D47" s="41">
        <v>225.2227024</v>
      </c>
      <c r="E47" s="31">
        <v>392</v>
      </c>
    </row>
    <row r="48" spans="2:5" x14ac:dyDescent="0.3">
      <c r="B48" s="40">
        <v>39</v>
      </c>
      <c r="C48" s="40">
        <v>1</v>
      </c>
      <c r="D48" s="41">
        <v>900.89080960000001</v>
      </c>
      <c r="E48" s="31">
        <v>253</v>
      </c>
    </row>
    <row r="49" spans="2:5" x14ac:dyDescent="0.3">
      <c r="B49" s="40">
        <v>39</v>
      </c>
      <c r="C49" s="40">
        <v>1</v>
      </c>
      <c r="D49" s="41">
        <v>1126.1135119999999</v>
      </c>
      <c r="E49" s="31">
        <v>343029</v>
      </c>
    </row>
    <row r="50" spans="2:5" x14ac:dyDescent="0.3">
      <c r="B50" s="40">
        <v>39</v>
      </c>
      <c r="C50" s="40">
        <v>2</v>
      </c>
      <c r="D50" s="41">
        <v>273.06089580000003</v>
      </c>
      <c r="E50" s="31">
        <v>498</v>
      </c>
    </row>
    <row r="51" spans="2:5" x14ac:dyDescent="0.3">
      <c r="B51" s="40">
        <v>39</v>
      </c>
      <c r="C51" s="40">
        <v>2</v>
      </c>
      <c r="D51" s="41">
        <v>1092.2435832000001</v>
      </c>
      <c r="E51" s="31">
        <v>423</v>
      </c>
    </row>
    <row r="52" spans="2:5" x14ac:dyDescent="0.3">
      <c r="B52" s="40">
        <v>39</v>
      </c>
      <c r="C52" s="40">
        <v>2</v>
      </c>
      <c r="D52" s="41">
        <v>1365.3044789999999</v>
      </c>
      <c r="E52" s="31">
        <v>589016</v>
      </c>
    </row>
    <row r="53" spans="2:5" x14ac:dyDescent="0.3">
      <c r="B53" s="40">
        <v>39</v>
      </c>
      <c r="C53" s="40">
        <v>3</v>
      </c>
      <c r="D53" s="41">
        <v>368.73728260000001</v>
      </c>
      <c r="E53" s="31">
        <v>356</v>
      </c>
    </row>
    <row r="54" spans="2:5" x14ac:dyDescent="0.3">
      <c r="B54" s="40">
        <v>39</v>
      </c>
      <c r="C54" s="40">
        <v>3</v>
      </c>
      <c r="D54" s="41">
        <v>1474.9491304000001</v>
      </c>
      <c r="E54" s="31">
        <v>323</v>
      </c>
    </row>
    <row r="55" spans="2:5" x14ac:dyDescent="0.3">
      <c r="B55" s="40">
        <v>39</v>
      </c>
      <c r="C55" s="40">
        <v>3</v>
      </c>
      <c r="D55" s="41">
        <v>1843.6864129999999</v>
      </c>
      <c r="E55" s="31">
        <v>421154</v>
      </c>
    </row>
    <row r="56" spans="2:5" x14ac:dyDescent="0.3">
      <c r="B56" s="40">
        <v>39</v>
      </c>
      <c r="C56" s="40">
        <v>4</v>
      </c>
      <c r="D56" s="41">
        <v>607.92824940000003</v>
      </c>
      <c r="E56" s="31">
        <v>11</v>
      </c>
    </row>
    <row r="57" spans="2:5" x14ac:dyDescent="0.3">
      <c r="B57" s="40">
        <v>39</v>
      </c>
      <c r="C57" s="40">
        <v>4</v>
      </c>
      <c r="D57" s="41">
        <v>2431.7129976000001</v>
      </c>
      <c r="E57" s="31">
        <v>20</v>
      </c>
    </row>
    <row r="58" spans="2:5" x14ac:dyDescent="0.3">
      <c r="B58" s="40">
        <v>39</v>
      </c>
      <c r="C58" s="40">
        <v>4</v>
      </c>
      <c r="D58" s="41">
        <v>3039.641247</v>
      </c>
      <c r="E58" s="31">
        <v>20031</v>
      </c>
    </row>
    <row r="59" spans="2:5" x14ac:dyDescent="0.3">
      <c r="B59" s="40">
        <v>42</v>
      </c>
      <c r="C59" s="40">
        <v>1</v>
      </c>
      <c r="D59" s="41">
        <v>1013.5021608</v>
      </c>
      <c r="E59" s="31">
        <v>19</v>
      </c>
    </row>
    <row r="60" spans="2:5" x14ac:dyDescent="0.3">
      <c r="B60" s="40">
        <v>42</v>
      </c>
      <c r="C60" s="40">
        <v>1</v>
      </c>
      <c r="D60" s="41">
        <v>1126.1135119999999</v>
      </c>
      <c r="E60" s="31">
        <v>18017</v>
      </c>
    </row>
    <row r="61" spans="2:5" x14ac:dyDescent="0.3">
      <c r="B61" s="40">
        <v>42</v>
      </c>
      <c r="C61" s="40">
        <v>1</v>
      </c>
      <c r="D61" s="41">
        <v>1238.7248632000001</v>
      </c>
      <c r="E61" s="31">
        <v>115102</v>
      </c>
    </row>
    <row r="62" spans="2:5" x14ac:dyDescent="0.3">
      <c r="B62" s="40">
        <v>42</v>
      </c>
      <c r="C62" s="40">
        <v>2</v>
      </c>
      <c r="D62" s="41">
        <v>1228.7740311</v>
      </c>
      <c r="E62" s="31">
        <v>72</v>
      </c>
    </row>
    <row r="63" spans="2:5" x14ac:dyDescent="0.3">
      <c r="B63" s="40">
        <v>42</v>
      </c>
      <c r="C63" s="40">
        <v>2</v>
      </c>
      <c r="D63" s="41">
        <v>1365.3044789999999</v>
      </c>
      <c r="E63" s="31">
        <v>34820</v>
      </c>
    </row>
    <row r="64" spans="2:5" x14ac:dyDescent="0.3">
      <c r="B64" s="40">
        <v>42</v>
      </c>
      <c r="C64" s="40">
        <v>2</v>
      </c>
      <c r="D64" s="41">
        <v>1501.8349269</v>
      </c>
      <c r="E64" s="31">
        <v>240633</v>
      </c>
    </row>
    <row r="65" spans="2:5" x14ac:dyDescent="0.3">
      <c r="B65" s="40">
        <v>42</v>
      </c>
      <c r="C65" s="40">
        <v>3</v>
      </c>
      <c r="D65" s="41">
        <v>1659.3177717000001</v>
      </c>
      <c r="E65" s="31">
        <v>40</v>
      </c>
    </row>
    <row r="66" spans="2:5" x14ac:dyDescent="0.3">
      <c r="B66" s="40">
        <v>42</v>
      </c>
      <c r="C66" s="40">
        <v>3</v>
      </c>
      <c r="D66" s="41">
        <v>1843.6864129999999</v>
      </c>
      <c r="E66" s="31">
        <v>33394</v>
      </c>
    </row>
    <row r="67" spans="2:5" x14ac:dyDescent="0.3">
      <c r="B67" s="40">
        <v>42</v>
      </c>
      <c r="C67" s="40">
        <v>3</v>
      </c>
      <c r="D67" s="41">
        <v>2028.0550542999999</v>
      </c>
      <c r="E67" s="31">
        <v>211302</v>
      </c>
    </row>
    <row r="68" spans="2:5" x14ac:dyDescent="0.3">
      <c r="B68" s="40">
        <v>42</v>
      </c>
      <c r="C68" s="40">
        <v>4</v>
      </c>
      <c r="D68" s="41">
        <v>2735.6771223000001</v>
      </c>
      <c r="E68" s="31">
        <v>18</v>
      </c>
    </row>
    <row r="69" spans="2:5" x14ac:dyDescent="0.3">
      <c r="B69" s="40">
        <v>42</v>
      </c>
      <c r="C69" s="40">
        <v>4</v>
      </c>
      <c r="D69" s="41">
        <v>3039.641247</v>
      </c>
      <c r="E69" s="31">
        <v>7574</v>
      </c>
    </row>
    <row r="70" spans="2:5" x14ac:dyDescent="0.3">
      <c r="B70" s="40">
        <v>42</v>
      </c>
      <c r="C70" s="40">
        <v>4</v>
      </c>
      <c r="D70" s="41">
        <v>3343.6053717</v>
      </c>
      <c r="E70" s="31">
        <v>49845</v>
      </c>
    </row>
    <row r="71" spans="2:5" x14ac:dyDescent="0.3">
      <c r="B71" s="40">
        <v>44</v>
      </c>
      <c r="C71" s="40">
        <v>1</v>
      </c>
      <c r="D71" s="41">
        <v>1182.4191876</v>
      </c>
      <c r="E71" s="31">
        <v>72470</v>
      </c>
    </row>
    <row r="72" spans="2:5" x14ac:dyDescent="0.3">
      <c r="B72" s="40">
        <v>44</v>
      </c>
      <c r="C72" s="40">
        <v>1</v>
      </c>
      <c r="D72" s="41">
        <v>1238.7248632000001</v>
      </c>
      <c r="E72" s="31">
        <v>102835</v>
      </c>
    </row>
    <row r="73" spans="2:5" x14ac:dyDescent="0.3">
      <c r="B73" s="40">
        <v>44</v>
      </c>
      <c r="C73" s="40">
        <v>1</v>
      </c>
      <c r="D73" s="41">
        <v>1520.2532412</v>
      </c>
      <c r="E73" s="31">
        <v>3529</v>
      </c>
    </row>
    <row r="74" spans="2:5" x14ac:dyDescent="0.3">
      <c r="B74" s="40">
        <v>44</v>
      </c>
      <c r="C74" s="40">
        <v>1</v>
      </c>
      <c r="D74" s="41">
        <v>1576.5589167999999</v>
      </c>
      <c r="E74" s="31">
        <v>10737</v>
      </c>
    </row>
    <row r="75" spans="2:5" x14ac:dyDescent="0.3">
      <c r="B75" s="40">
        <v>44</v>
      </c>
      <c r="C75" s="40">
        <v>1</v>
      </c>
      <c r="D75" s="41">
        <v>1801.7816192</v>
      </c>
      <c r="E75" s="31">
        <v>2061</v>
      </c>
    </row>
    <row r="76" spans="2:5" x14ac:dyDescent="0.3">
      <c r="B76" s="40">
        <v>44</v>
      </c>
      <c r="C76" s="40">
        <v>2</v>
      </c>
      <c r="D76" s="41">
        <v>1433.56970295</v>
      </c>
      <c r="E76" s="31">
        <v>94563</v>
      </c>
    </row>
    <row r="77" spans="2:5" x14ac:dyDescent="0.3">
      <c r="B77" s="40">
        <v>44</v>
      </c>
      <c r="C77" s="40">
        <v>2</v>
      </c>
      <c r="D77" s="41">
        <v>1501.8349269</v>
      </c>
      <c r="E77" s="31">
        <v>127396</v>
      </c>
    </row>
    <row r="78" spans="2:5" x14ac:dyDescent="0.3">
      <c r="B78" s="40">
        <v>44</v>
      </c>
      <c r="C78" s="40">
        <v>2</v>
      </c>
      <c r="D78" s="41">
        <v>1843.1610466499999</v>
      </c>
      <c r="E78" s="31">
        <v>5590</v>
      </c>
    </row>
    <row r="79" spans="2:5" x14ac:dyDescent="0.3">
      <c r="B79" s="40">
        <v>44</v>
      </c>
      <c r="C79" s="40">
        <v>2</v>
      </c>
      <c r="D79" s="41">
        <v>1911.4262706</v>
      </c>
      <c r="E79" s="31">
        <v>10630</v>
      </c>
    </row>
    <row r="80" spans="2:5" x14ac:dyDescent="0.3">
      <c r="B80" s="40">
        <v>44</v>
      </c>
      <c r="C80" s="40">
        <v>2</v>
      </c>
      <c r="D80" s="41">
        <v>2184.4871664000002</v>
      </c>
      <c r="E80" s="31">
        <v>2947</v>
      </c>
    </row>
    <row r="81" spans="2:5" x14ac:dyDescent="0.3">
      <c r="B81" s="40">
        <v>44</v>
      </c>
      <c r="C81" s="40">
        <v>3</v>
      </c>
      <c r="D81" s="41">
        <v>1935.8707336499999</v>
      </c>
      <c r="E81" s="31">
        <v>66822</v>
      </c>
    </row>
    <row r="82" spans="2:5" x14ac:dyDescent="0.3">
      <c r="B82" s="40">
        <v>44</v>
      </c>
      <c r="C82" s="40">
        <v>3</v>
      </c>
      <c r="D82" s="41">
        <v>2028.0550542999999</v>
      </c>
      <c r="E82" s="31">
        <v>91902</v>
      </c>
    </row>
    <row r="83" spans="2:5" x14ac:dyDescent="0.3">
      <c r="B83" s="40">
        <v>44</v>
      </c>
      <c r="C83" s="40">
        <v>3</v>
      </c>
      <c r="D83" s="41">
        <v>2488.9766575499998</v>
      </c>
      <c r="E83" s="31">
        <v>4277</v>
      </c>
    </row>
    <row r="84" spans="2:5" x14ac:dyDescent="0.3">
      <c r="B84" s="40">
        <v>44</v>
      </c>
      <c r="C84" s="40">
        <v>3</v>
      </c>
      <c r="D84" s="41">
        <v>2581.1609782</v>
      </c>
      <c r="E84" s="31">
        <v>7256</v>
      </c>
    </row>
    <row r="85" spans="2:5" x14ac:dyDescent="0.3">
      <c r="B85" s="40">
        <v>44</v>
      </c>
      <c r="C85" s="40">
        <v>3</v>
      </c>
      <c r="D85" s="41">
        <v>2949.8982608000001</v>
      </c>
      <c r="E85" s="31">
        <v>2263</v>
      </c>
    </row>
    <row r="86" spans="2:5" x14ac:dyDescent="0.3">
      <c r="B86" s="40">
        <v>44</v>
      </c>
      <c r="C86" s="40">
        <v>4</v>
      </c>
      <c r="D86" s="41">
        <v>3191.62330935</v>
      </c>
      <c r="E86" s="31">
        <v>5087</v>
      </c>
    </row>
    <row r="87" spans="2:5" x14ac:dyDescent="0.3">
      <c r="B87" s="40">
        <v>44</v>
      </c>
      <c r="C87" s="40">
        <v>4</v>
      </c>
      <c r="D87" s="41">
        <v>3343.6053717</v>
      </c>
      <c r="E87" s="31">
        <v>7423</v>
      </c>
    </row>
    <row r="88" spans="2:5" x14ac:dyDescent="0.3">
      <c r="B88" s="40">
        <v>44</v>
      </c>
      <c r="C88" s="40">
        <v>4</v>
      </c>
      <c r="D88" s="41">
        <v>4103.5156834500003</v>
      </c>
      <c r="E88" s="31">
        <v>378</v>
      </c>
    </row>
    <row r="89" spans="2:5" x14ac:dyDescent="0.3">
      <c r="B89" s="40">
        <v>44</v>
      </c>
      <c r="C89" s="40">
        <v>4</v>
      </c>
      <c r="D89" s="41">
        <v>4255.4977458000003</v>
      </c>
      <c r="E89" s="31">
        <v>575</v>
      </c>
    </row>
    <row r="90" spans="2:5" x14ac:dyDescent="0.3">
      <c r="B90" s="40">
        <v>44</v>
      </c>
      <c r="C90" s="40">
        <v>4</v>
      </c>
      <c r="D90" s="41">
        <v>4863.4259952000002</v>
      </c>
      <c r="E90" s="31">
        <v>173</v>
      </c>
    </row>
    <row r="91" spans="2:5" x14ac:dyDescent="0.3">
      <c r="B91" s="40">
        <v>44</v>
      </c>
      <c r="C91" s="40" t="s">
        <v>67</v>
      </c>
      <c r="D91" s="41">
        <v>1461.4811</v>
      </c>
      <c r="E91" s="31">
        <v>513</v>
      </c>
    </row>
    <row r="92" spans="2:5" x14ac:dyDescent="0.3">
      <c r="B92" s="40">
        <v>44</v>
      </c>
      <c r="C92" s="40" t="s">
        <v>67</v>
      </c>
      <c r="D92" s="41">
        <v>1534.555155</v>
      </c>
      <c r="E92" s="31">
        <v>2614</v>
      </c>
    </row>
    <row r="93" spans="2:5" x14ac:dyDescent="0.3">
      <c r="B93" s="40">
        <v>44</v>
      </c>
      <c r="C93" s="40" t="s">
        <v>67</v>
      </c>
      <c r="D93" s="41">
        <v>1607.6292100000001</v>
      </c>
      <c r="E93" s="31">
        <v>3274</v>
      </c>
    </row>
    <row r="94" spans="2:5" x14ac:dyDescent="0.3">
      <c r="B94" s="40">
        <v>44</v>
      </c>
      <c r="C94" s="40" t="s">
        <v>67</v>
      </c>
      <c r="D94" s="41">
        <v>1972.999485</v>
      </c>
      <c r="E94" s="31">
        <v>228</v>
      </c>
    </row>
    <row r="95" spans="2:5" x14ac:dyDescent="0.3">
      <c r="B95" s="40">
        <v>44</v>
      </c>
      <c r="C95" s="40" t="s">
        <v>67</v>
      </c>
      <c r="D95" s="41">
        <v>2046.0735400000001</v>
      </c>
      <c r="E95" s="31">
        <v>201</v>
      </c>
    </row>
    <row r="96" spans="2:5" x14ac:dyDescent="0.3">
      <c r="B96" s="40">
        <v>44</v>
      </c>
      <c r="C96" s="40" t="s">
        <v>67</v>
      </c>
      <c r="D96" s="41">
        <v>2338.36976</v>
      </c>
      <c r="E96" s="31">
        <v>83</v>
      </c>
    </row>
    <row r="97" spans="2:5" x14ac:dyDescent="0.3">
      <c r="B97" s="40">
        <v>47</v>
      </c>
      <c r="C97" s="40">
        <v>1</v>
      </c>
      <c r="D97" s="41">
        <v>225.2227024</v>
      </c>
      <c r="E97" s="31">
        <v>3101</v>
      </c>
    </row>
    <row r="98" spans="2:5" x14ac:dyDescent="0.3">
      <c r="B98" s="40">
        <v>47</v>
      </c>
      <c r="C98" s="40">
        <v>1</v>
      </c>
      <c r="D98" s="41">
        <v>1126.1135119999999</v>
      </c>
      <c r="E98" s="31">
        <v>117264</v>
      </c>
    </row>
    <row r="99" spans="2:5" x14ac:dyDescent="0.3">
      <c r="B99" s="40">
        <v>47</v>
      </c>
      <c r="C99" s="40">
        <v>1</v>
      </c>
      <c r="D99" s="41">
        <v>1238.7248632000001</v>
      </c>
      <c r="E99" s="31">
        <v>4020</v>
      </c>
    </row>
    <row r="100" spans="2:5" x14ac:dyDescent="0.3">
      <c r="B100" s="40">
        <v>47</v>
      </c>
      <c r="C100" s="40">
        <v>2</v>
      </c>
      <c r="D100" s="41">
        <v>273.06089580000003</v>
      </c>
      <c r="E100" s="31">
        <v>4556</v>
      </c>
    </row>
    <row r="101" spans="2:5" x14ac:dyDescent="0.3">
      <c r="B101" s="40">
        <v>47</v>
      </c>
      <c r="C101" s="40">
        <v>2</v>
      </c>
      <c r="D101" s="41">
        <v>1365.3044789999999</v>
      </c>
      <c r="E101" s="31">
        <v>168700</v>
      </c>
    </row>
    <row r="102" spans="2:5" x14ac:dyDescent="0.3">
      <c r="B102" s="40">
        <v>47</v>
      </c>
      <c r="C102" s="40">
        <v>2</v>
      </c>
      <c r="D102" s="41">
        <v>1501.8349269</v>
      </c>
      <c r="E102" s="31">
        <v>5544</v>
      </c>
    </row>
    <row r="103" spans="2:5" x14ac:dyDescent="0.3">
      <c r="B103" s="40">
        <v>47</v>
      </c>
      <c r="C103" s="40">
        <v>3</v>
      </c>
      <c r="D103" s="41">
        <v>368.73728260000001</v>
      </c>
      <c r="E103" s="31">
        <v>2908</v>
      </c>
    </row>
    <row r="104" spans="2:5" x14ac:dyDescent="0.3">
      <c r="B104" s="40">
        <v>47</v>
      </c>
      <c r="C104" s="40">
        <v>3</v>
      </c>
      <c r="D104" s="41">
        <v>1843.6864129999999</v>
      </c>
      <c r="E104" s="31">
        <v>108685</v>
      </c>
    </row>
    <row r="105" spans="2:5" x14ac:dyDescent="0.3">
      <c r="B105" s="40">
        <v>47</v>
      </c>
      <c r="C105" s="40">
        <v>3</v>
      </c>
      <c r="D105" s="41">
        <v>2028.0550542999999</v>
      </c>
      <c r="E105" s="31">
        <v>3115</v>
      </c>
    </row>
    <row r="106" spans="2:5" x14ac:dyDescent="0.3">
      <c r="B106" s="40">
        <v>47</v>
      </c>
      <c r="C106" s="40">
        <v>4</v>
      </c>
      <c r="D106" s="41">
        <v>607.92824940000003</v>
      </c>
      <c r="E106" s="31">
        <v>787</v>
      </c>
    </row>
    <row r="107" spans="2:5" x14ac:dyDescent="0.3">
      <c r="B107" s="40">
        <v>47</v>
      </c>
      <c r="C107" s="40">
        <v>4</v>
      </c>
      <c r="D107" s="41">
        <v>3039.641247</v>
      </c>
      <c r="E107" s="31">
        <v>25191</v>
      </c>
    </row>
    <row r="108" spans="2:5" x14ac:dyDescent="0.3">
      <c r="B108" s="40">
        <v>47</v>
      </c>
      <c r="C108" s="40">
        <v>4</v>
      </c>
      <c r="D108" s="41">
        <v>3343.6053717</v>
      </c>
      <c r="E108" s="31">
        <v>723</v>
      </c>
    </row>
    <row r="109" spans="2:5" x14ac:dyDescent="0.3">
      <c r="B109" s="40">
        <v>50</v>
      </c>
      <c r="C109" s="40">
        <v>1</v>
      </c>
      <c r="D109" s="41">
        <v>1126.1135119999999</v>
      </c>
      <c r="E109" s="31">
        <v>17</v>
      </c>
    </row>
    <row r="110" spans="2:5" x14ac:dyDescent="0.3">
      <c r="B110" s="40">
        <v>50</v>
      </c>
      <c r="C110" s="40">
        <v>1</v>
      </c>
      <c r="D110" s="41">
        <v>1182.4191876</v>
      </c>
      <c r="E110" s="31">
        <v>256398</v>
      </c>
    </row>
    <row r="111" spans="2:5" x14ac:dyDescent="0.3">
      <c r="B111" s="40">
        <v>50</v>
      </c>
      <c r="C111" s="40">
        <v>2</v>
      </c>
      <c r="D111" s="41">
        <v>1365.3044789999999</v>
      </c>
      <c r="E111" s="31">
        <v>8</v>
      </c>
    </row>
    <row r="112" spans="2:5" x14ac:dyDescent="0.3">
      <c r="B112" s="40">
        <v>50</v>
      </c>
      <c r="C112" s="40">
        <v>2</v>
      </c>
      <c r="D112" s="41">
        <v>1433.56970295</v>
      </c>
      <c r="E112" s="31">
        <v>203003</v>
      </c>
    </row>
    <row r="113" spans="2:5" x14ac:dyDescent="0.3">
      <c r="B113" s="40">
        <v>50</v>
      </c>
      <c r="C113" s="40">
        <v>3</v>
      </c>
      <c r="D113" s="41">
        <v>1843.6864129999999</v>
      </c>
      <c r="E113" s="31">
        <v>10</v>
      </c>
    </row>
    <row r="114" spans="2:5" x14ac:dyDescent="0.3">
      <c r="B114" s="40">
        <v>50</v>
      </c>
      <c r="C114" s="40">
        <v>3</v>
      </c>
      <c r="D114" s="41">
        <v>1935.8707336499999</v>
      </c>
      <c r="E114" s="31">
        <v>180348</v>
      </c>
    </row>
    <row r="115" spans="2:5" x14ac:dyDescent="0.3">
      <c r="B115" s="40">
        <v>50</v>
      </c>
      <c r="C115" s="40">
        <v>4</v>
      </c>
      <c r="D115" s="41">
        <v>3039.641247</v>
      </c>
      <c r="E115" s="31">
        <v>3</v>
      </c>
    </row>
    <row r="116" spans="2:5" x14ac:dyDescent="0.3">
      <c r="B116" s="40">
        <v>50</v>
      </c>
      <c r="C116" s="40">
        <v>4</v>
      </c>
      <c r="D116" s="41">
        <v>3191.62330935</v>
      </c>
      <c r="E116" s="31">
        <v>48662</v>
      </c>
    </row>
    <row r="117" spans="2:5" x14ac:dyDescent="0.3">
      <c r="B117" s="40">
        <v>50</v>
      </c>
      <c r="C117" s="40" t="s">
        <v>67</v>
      </c>
      <c r="D117" s="41">
        <v>1519.8976</v>
      </c>
      <c r="E117" s="31">
        <v>438</v>
      </c>
    </row>
    <row r="118" spans="2:5" x14ac:dyDescent="0.3">
      <c r="B118" s="40">
        <v>50</v>
      </c>
      <c r="C118" s="40" t="s">
        <v>67</v>
      </c>
      <c r="D118" s="41">
        <v>1595.89248</v>
      </c>
      <c r="E118" s="31">
        <v>9149</v>
      </c>
    </row>
    <row r="119" spans="2:5" x14ac:dyDescent="0.3">
      <c r="B119" s="40">
        <v>61</v>
      </c>
      <c r="C119" s="40">
        <v>1</v>
      </c>
      <c r="D119" s="41">
        <v>1126.1135119999999</v>
      </c>
      <c r="E119" s="31">
        <v>39014</v>
      </c>
    </row>
    <row r="120" spans="2:5" x14ac:dyDescent="0.3">
      <c r="B120" s="40">
        <v>61</v>
      </c>
      <c r="C120" s="40">
        <v>1</v>
      </c>
      <c r="D120" s="41">
        <v>1238.7248632000001</v>
      </c>
      <c r="E120" s="31">
        <v>45676</v>
      </c>
    </row>
    <row r="121" spans="2:5" x14ac:dyDescent="0.3">
      <c r="B121" s="40">
        <v>61</v>
      </c>
      <c r="C121" s="40">
        <v>1</v>
      </c>
      <c r="D121" s="41">
        <v>1576.5589167999999</v>
      </c>
      <c r="E121" s="31">
        <v>4950</v>
      </c>
    </row>
    <row r="122" spans="2:5" x14ac:dyDescent="0.3">
      <c r="B122" s="40">
        <v>61</v>
      </c>
      <c r="C122" s="40">
        <v>2</v>
      </c>
      <c r="D122" s="41">
        <v>1365.3044789999999</v>
      </c>
      <c r="E122" s="31">
        <v>33553</v>
      </c>
    </row>
    <row r="123" spans="2:5" x14ac:dyDescent="0.3">
      <c r="B123" s="40">
        <v>61</v>
      </c>
      <c r="C123" s="40">
        <v>2</v>
      </c>
      <c r="D123" s="41">
        <v>1501.8349269</v>
      </c>
      <c r="E123" s="31">
        <v>60265</v>
      </c>
    </row>
    <row r="124" spans="2:5" x14ac:dyDescent="0.3">
      <c r="B124" s="40">
        <v>61</v>
      </c>
      <c r="C124" s="40">
        <v>2</v>
      </c>
      <c r="D124" s="41">
        <v>1911.4262706</v>
      </c>
      <c r="E124" s="31">
        <v>6525</v>
      </c>
    </row>
    <row r="125" spans="2:5" x14ac:dyDescent="0.3">
      <c r="B125" s="40">
        <v>61</v>
      </c>
      <c r="C125" s="40">
        <v>3</v>
      </c>
      <c r="D125" s="41">
        <v>1843.6864129999999</v>
      </c>
      <c r="E125" s="31">
        <v>4179</v>
      </c>
    </row>
    <row r="126" spans="2:5" x14ac:dyDescent="0.3">
      <c r="B126" s="40">
        <v>61</v>
      </c>
      <c r="C126" s="40">
        <v>3</v>
      </c>
      <c r="D126" s="41">
        <v>2028.0550542999999</v>
      </c>
      <c r="E126" s="31">
        <v>9870</v>
      </c>
    </row>
    <row r="127" spans="2:5" x14ac:dyDescent="0.3">
      <c r="B127" s="40">
        <v>61</v>
      </c>
      <c r="C127" s="40">
        <v>3</v>
      </c>
      <c r="D127" s="41">
        <v>2581.1609782</v>
      </c>
      <c r="E127" s="31">
        <v>1231</v>
      </c>
    </row>
    <row r="128" spans="2:5" x14ac:dyDescent="0.3">
      <c r="B128" s="40">
        <v>61</v>
      </c>
      <c r="C128" s="40">
        <v>4</v>
      </c>
      <c r="D128" s="41">
        <v>3039.641247</v>
      </c>
      <c r="E128" s="31">
        <v>40</v>
      </c>
    </row>
    <row r="129" spans="2:5" x14ac:dyDescent="0.3">
      <c r="B129" s="40">
        <v>61</v>
      </c>
      <c r="C129" s="40">
        <v>4</v>
      </c>
      <c r="D129" s="41">
        <v>3343.6053717</v>
      </c>
      <c r="E129" s="31">
        <v>73</v>
      </c>
    </row>
    <row r="130" spans="2:5" x14ac:dyDescent="0.3">
      <c r="B130" s="40">
        <v>61</v>
      </c>
      <c r="C130" s="40">
        <v>4</v>
      </c>
      <c r="D130" s="41">
        <v>4255.4977458000003</v>
      </c>
      <c r="E130" s="31">
        <v>9</v>
      </c>
    </row>
    <row r="131" spans="2:5" x14ac:dyDescent="0.3">
      <c r="B131" s="40">
        <v>62</v>
      </c>
      <c r="C131" s="40">
        <v>1</v>
      </c>
      <c r="D131" s="41">
        <v>1126.1135119999999</v>
      </c>
      <c r="E131" s="31">
        <v>63939</v>
      </c>
    </row>
    <row r="132" spans="2:5" x14ac:dyDescent="0.3">
      <c r="B132" s="40">
        <v>62</v>
      </c>
      <c r="C132" s="40">
        <v>1</v>
      </c>
      <c r="D132" s="41">
        <v>1238.7248632000001</v>
      </c>
      <c r="E132" s="31">
        <v>34271</v>
      </c>
    </row>
    <row r="133" spans="2:5" x14ac:dyDescent="0.3">
      <c r="B133" s="40">
        <v>62</v>
      </c>
      <c r="C133" s="40">
        <v>1</v>
      </c>
      <c r="D133" s="41">
        <v>1463.9475656</v>
      </c>
      <c r="E133" s="31">
        <v>941</v>
      </c>
    </row>
    <row r="134" spans="2:5" x14ac:dyDescent="0.3">
      <c r="B134" s="40">
        <v>62</v>
      </c>
      <c r="C134" s="40">
        <v>2</v>
      </c>
      <c r="D134" s="41">
        <v>1365.3044789999999</v>
      </c>
      <c r="E134" s="31">
        <v>57185</v>
      </c>
    </row>
    <row r="135" spans="2:5" x14ac:dyDescent="0.3">
      <c r="B135" s="40">
        <v>62</v>
      </c>
      <c r="C135" s="40">
        <v>2</v>
      </c>
      <c r="D135" s="41">
        <v>1501.8349269</v>
      </c>
      <c r="E135" s="31">
        <v>47520</v>
      </c>
    </row>
    <row r="136" spans="2:5" x14ac:dyDescent="0.3">
      <c r="B136" s="40">
        <v>62</v>
      </c>
      <c r="C136" s="40">
        <v>2</v>
      </c>
      <c r="D136" s="41">
        <v>1774.8958227000001</v>
      </c>
      <c r="E136" s="31">
        <v>2083</v>
      </c>
    </row>
    <row r="137" spans="2:5" x14ac:dyDescent="0.3">
      <c r="B137" s="40">
        <v>62</v>
      </c>
      <c r="C137" s="40">
        <v>3</v>
      </c>
      <c r="D137" s="41">
        <v>1843.6864129999999</v>
      </c>
      <c r="E137" s="31">
        <v>7488</v>
      </c>
    </row>
    <row r="138" spans="2:5" x14ac:dyDescent="0.3">
      <c r="B138" s="40">
        <v>62</v>
      </c>
      <c r="C138" s="40">
        <v>3</v>
      </c>
      <c r="D138" s="41">
        <v>2028.0550542999999</v>
      </c>
      <c r="E138" s="31">
        <v>7478</v>
      </c>
    </row>
    <row r="139" spans="2:5" x14ac:dyDescent="0.3">
      <c r="B139" s="40">
        <v>62</v>
      </c>
      <c r="C139" s="40">
        <v>3</v>
      </c>
      <c r="D139" s="41">
        <v>2396.7923369</v>
      </c>
      <c r="E139" s="31">
        <v>353</v>
      </c>
    </row>
    <row r="140" spans="2:5" x14ac:dyDescent="0.3">
      <c r="B140" s="40">
        <v>62</v>
      </c>
      <c r="C140" s="40">
        <v>4</v>
      </c>
      <c r="D140" s="41">
        <v>3039.641247</v>
      </c>
      <c r="E140" s="31">
        <v>84</v>
      </c>
    </row>
    <row r="141" spans="2:5" x14ac:dyDescent="0.3">
      <c r="B141" s="40">
        <v>62</v>
      </c>
      <c r="C141" s="40">
        <v>4</v>
      </c>
      <c r="D141" s="41">
        <v>3343.6053717</v>
      </c>
      <c r="E141" s="31">
        <v>133</v>
      </c>
    </row>
    <row r="142" spans="2:5" x14ac:dyDescent="0.3">
      <c r="B142" s="40">
        <v>62</v>
      </c>
      <c r="C142" s="40">
        <v>4</v>
      </c>
      <c r="D142" s="41">
        <v>3951.5336210999999</v>
      </c>
      <c r="E142" s="31">
        <v>13</v>
      </c>
    </row>
    <row r="143" spans="2:5" x14ac:dyDescent="0.3">
      <c r="B143" s="40">
        <v>64</v>
      </c>
      <c r="C143" s="40">
        <v>1</v>
      </c>
      <c r="D143" s="41">
        <v>1126.1135119999999</v>
      </c>
      <c r="E143" s="31">
        <v>4247</v>
      </c>
    </row>
    <row r="144" spans="2:5" x14ac:dyDescent="0.3">
      <c r="B144" s="40">
        <v>64</v>
      </c>
      <c r="C144" s="40">
        <v>1</v>
      </c>
      <c r="D144" s="41">
        <v>1238.7248632000001</v>
      </c>
      <c r="E144" s="31">
        <v>232921</v>
      </c>
    </row>
    <row r="145" spans="2:5" x14ac:dyDescent="0.3">
      <c r="B145" s="40">
        <v>64</v>
      </c>
      <c r="C145" s="40">
        <v>2</v>
      </c>
      <c r="D145" s="41">
        <v>1365.3044789999999</v>
      </c>
      <c r="E145" s="31">
        <v>5467</v>
      </c>
    </row>
    <row r="146" spans="2:5" x14ac:dyDescent="0.3">
      <c r="B146" s="40">
        <v>64</v>
      </c>
      <c r="C146" s="40">
        <v>2</v>
      </c>
      <c r="D146" s="41">
        <v>1501.8349269</v>
      </c>
      <c r="E146" s="31">
        <v>295086</v>
      </c>
    </row>
    <row r="147" spans="2:5" x14ac:dyDescent="0.3">
      <c r="B147" s="40">
        <v>64</v>
      </c>
      <c r="C147" s="40">
        <v>3</v>
      </c>
      <c r="D147" s="41">
        <v>1843.6864129999999</v>
      </c>
      <c r="E147" s="31">
        <v>4436</v>
      </c>
    </row>
    <row r="148" spans="2:5" x14ac:dyDescent="0.3">
      <c r="B148" s="40">
        <v>64</v>
      </c>
      <c r="C148" s="40">
        <v>3</v>
      </c>
      <c r="D148" s="41">
        <v>2028.0550542999999</v>
      </c>
      <c r="E148" s="31">
        <v>235838</v>
      </c>
    </row>
    <row r="149" spans="2:5" x14ac:dyDescent="0.3">
      <c r="B149" s="40">
        <v>64</v>
      </c>
      <c r="C149" s="40">
        <v>4</v>
      </c>
      <c r="D149" s="41">
        <v>3039.641247</v>
      </c>
      <c r="E149" s="31">
        <v>355</v>
      </c>
    </row>
    <row r="150" spans="2:5" x14ac:dyDescent="0.3">
      <c r="B150" s="40">
        <v>64</v>
      </c>
      <c r="C150" s="40">
        <v>4</v>
      </c>
      <c r="D150" s="41">
        <v>3343.6053717</v>
      </c>
      <c r="E150" s="31">
        <v>12538</v>
      </c>
    </row>
    <row r="151" spans="2:5" x14ac:dyDescent="0.3">
      <c r="B151" s="40">
        <v>65</v>
      </c>
      <c r="C151" s="40">
        <v>1</v>
      </c>
      <c r="D151" s="41">
        <v>1126.1135119999999</v>
      </c>
      <c r="E151" s="31">
        <v>15311</v>
      </c>
    </row>
    <row r="152" spans="2:5" x14ac:dyDescent="0.3">
      <c r="B152" s="40">
        <v>65</v>
      </c>
      <c r="C152" s="40">
        <v>1</v>
      </c>
      <c r="D152" s="41">
        <v>1238.7248632000001</v>
      </c>
      <c r="E152" s="31">
        <v>189097</v>
      </c>
    </row>
    <row r="153" spans="2:5" x14ac:dyDescent="0.3">
      <c r="B153" s="40">
        <v>65</v>
      </c>
      <c r="C153" s="40">
        <v>1</v>
      </c>
      <c r="D153" s="41">
        <v>1576.5589167999999</v>
      </c>
      <c r="E153" s="31">
        <v>3841</v>
      </c>
    </row>
    <row r="154" spans="2:5" x14ac:dyDescent="0.3">
      <c r="B154" s="40">
        <v>65</v>
      </c>
      <c r="C154" s="40">
        <v>2</v>
      </c>
      <c r="D154" s="41">
        <v>1365.3044789999999</v>
      </c>
      <c r="E154" s="31">
        <v>21678</v>
      </c>
    </row>
    <row r="155" spans="2:5" x14ac:dyDescent="0.3">
      <c r="B155" s="40">
        <v>65</v>
      </c>
      <c r="C155" s="40">
        <v>2</v>
      </c>
      <c r="D155" s="41">
        <v>1501.8349269</v>
      </c>
      <c r="E155" s="31">
        <v>233662</v>
      </c>
    </row>
    <row r="156" spans="2:5" x14ac:dyDescent="0.3">
      <c r="B156" s="40">
        <v>65</v>
      </c>
      <c r="C156" s="40">
        <v>2</v>
      </c>
      <c r="D156" s="41">
        <v>1911.4262706</v>
      </c>
      <c r="E156" s="31">
        <v>6239</v>
      </c>
    </row>
    <row r="157" spans="2:5" x14ac:dyDescent="0.3">
      <c r="B157" s="40">
        <v>65</v>
      </c>
      <c r="C157" s="40">
        <v>3</v>
      </c>
      <c r="D157" s="41">
        <v>1843.6864129999999</v>
      </c>
      <c r="E157" s="31">
        <v>16862</v>
      </c>
    </row>
    <row r="158" spans="2:5" x14ac:dyDescent="0.3">
      <c r="B158" s="40">
        <v>65</v>
      </c>
      <c r="C158" s="40">
        <v>3</v>
      </c>
      <c r="D158" s="41">
        <v>2028.0550542999999</v>
      </c>
      <c r="E158" s="31">
        <v>187995</v>
      </c>
    </row>
    <row r="159" spans="2:5" x14ac:dyDescent="0.3">
      <c r="B159" s="40">
        <v>65</v>
      </c>
      <c r="C159" s="40">
        <v>3</v>
      </c>
      <c r="D159" s="41">
        <v>2581.1609782</v>
      </c>
      <c r="E159" s="31">
        <v>4415</v>
      </c>
    </row>
    <row r="160" spans="2:5" x14ac:dyDescent="0.3">
      <c r="B160" s="40">
        <v>65</v>
      </c>
      <c r="C160" s="40">
        <v>4</v>
      </c>
      <c r="D160" s="41">
        <v>3039.641247</v>
      </c>
      <c r="E160" s="31">
        <v>2143</v>
      </c>
    </row>
    <row r="161" spans="2:5" x14ac:dyDescent="0.3">
      <c r="B161" s="40">
        <v>65</v>
      </c>
      <c r="C161" s="40">
        <v>4</v>
      </c>
      <c r="D161" s="41">
        <v>3343.6053717</v>
      </c>
      <c r="E161" s="31">
        <v>33729</v>
      </c>
    </row>
    <row r="162" spans="2:5" x14ac:dyDescent="0.3">
      <c r="B162" s="40">
        <v>65</v>
      </c>
      <c r="C162" s="40">
        <v>4</v>
      </c>
      <c r="D162" s="41">
        <v>4255.4977458000003</v>
      </c>
      <c r="E162" s="31">
        <v>1038</v>
      </c>
    </row>
    <row r="163" spans="2:5" x14ac:dyDescent="0.3">
      <c r="B163" s="40">
        <v>68</v>
      </c>
      <c r="C163" s="40">
        <v>1</v>
      </c>
      <c r="D163" s="41">
        <v>1126.1135119999999</v>
      </c>
      <c r="E163" s="31">
        <v>366834</v>
      </c>
    </row>
    <row r="164" spans="2:5" x14ac:dyDescent="0.3">
      <c r="B164" s="40">
        <v>68</v>
      </c>
      <c r="C164" s="40">
        <v>2</v>
      </c>
      <c r="D164" s="41">
        <v>1365.3044789999999</v>
      </c>
      <c r="E164" s="31">
        <v>360007</v>
      </c>
    </row>
    <row r="165" spans="2:5" x14ac:dyDescent="0.3">
      <c r="B165" s="40">
        <v>68</v>
      </c>
      <c r="C165" s="40">
        <v>3</v>
      </c>
      <c r="D165" s="41">
        <v>1843.6864129999999</v>
      </c>
      <c r="E165" s="31">
        <v>316082</v>
      </c>
    </row>
    <row r="166" spans="2:5" x14ac:dyDescent="0.3">
      <c r="B166" s="40">
        <v>68</v>
      </c>
      <c r="C166" s="40" t="s">
        <v>64</v>
      </c>
      <c r="D166" s="41">
        <v>1407.641889</v>
      </c>
      <c r="E166" s="31">
        <v>17872</v>
      </c>
    </row>
    <row r="167" spans="2:5" x14ac:dyDescent="0.3">
      <c r="B167" s="40">
        <v>68</v>
      </c>
      <c r="C167" s="40" t="s">
        <v>65</v>
      </c>
      <c r="D167" s="41">
        <v>1706.630598</v>
      </c>
      <c r="E167" s="31">
        <v>17703</v>
      </c>
    </row>
    <row r="168" spans="2:5" x14ac:dyDescent="0.3">
      <c r="B168" s="40">
        <v>68</v>
      </c>
      <c r="C168" s="40" t="s">
        <v>66</v>
      </c>
      <c r="D168" s="41">
        <v>2304.6080160000001</v>
      </c>
      <c r="E168" s="31">
        <v>19404</v>
      </c>
    </row>
    <row r="169" spans="2:5" x14ac:dyDescent="0.3">
      <c r="B169" s="40">
        <v>76</v>
      </c>
      <c r="C169" s="40">
        <v>1</v>
      </c>
      <c r="D169" s="41">
        <v>1126.1135119999999</v>
      </c>
      <c r="E169" s="31">
        <v>10100</v>
      </c>
    </row>
    <row r="170" spans="2:5" x14ac:dyDescent="0.3">
      <c r="B170" s="40">
        <v>76</v>
      </c>
      <c r="C170" s="40">
        <v>1</v>
      </c>
      <c r="D170" s="41">
        <v>1182.4191876</v>
      </c>
      <c r="E170" s="31">
        <v>180234</v>
      </c>
    </row>
    <row r="171" spans="2:5" x14ac:dyDescent="0.3">
      <c r="B171" s="40">
        <v>76</v>
      </c>
      <c r="C171" s="40">
        <v>1</v>
      </c>
      <c r="D171" s="41">
        <v>1238.7248632000001</v>
      </c>
      <c r="E171" s="31">
        <v>29045</v>
      </c>
    </row>
    <row r="172" spans="2:5" x14ac:dyDescent="0.3">
      <c r="B172" s="40">
        <v>76</v>
      </c>
      <c r="C172" s="40">
        <v>1</v>
      </c>
      <c r="D172" s="41">
        <v>1463.9475656</v>
      </c>
      <c r="E172" s="31">
        <v>4724</v>
      </c>
    </row>
    <row r="173" spans="2:5" x14ac:dyDescent="0.3">
      <c r="B173" s="40">
        <v>76</v>
      </c>
      <c r="C173" s="40">
        <v>1</v>
      </c>
      <c r="D173" s="41">
        <v>1520.2532412</v>
      </c>
      <c r="E173" s="31">
        <v>5290</v>
      </c>
    </row>
    <row r="174" spans="2:5" x14ac:dyDescent="0.3">
      <c r="B174" s="40">
        <v>76</v>
      </c>
      <c r="C174" s="40">
        <v>2</v>
      </c>
      <c r="D174" s="41">
        <v>1365.3044789999999</v>
      </c>
      <c r="E174" s="31">
        <v>13087</v>
      </c>
    </row>
    <row r="175" spans="2:5" x14ac:dyDescent="0.3">
      <c r="B175" s="40">
        <v>76</v>
      </c>
      <c r="C175" s="40">
        <v>2</v>
      </c>
      <c r="D175" s="41">
        <v>1433.56970295</v>
      </c>
      <c r="E175" s="31">
        <v>215015</v>
      </c>
    </row>
    <row r="176" spans="2:5" x14ac:dyDescent="0.3">
      <c r="B176" s="40">
        <v>76</v>
      </c>
      <c r="C176" s="40">
        <v>2</v>
      </c>
      <c r="D176" s="41">
        <v>1501.8349269</v>
      </c>
      <c r="E176" s="31">
        <v>37481</v>
      </c>
    </row>
    <row r="177" spans="2:5" x14ac:dyDescent="0.3">
      <c r="B177" s="40">
        <v>76</v>
      </c>
      <c r="C177" s="40">
        <v>2</v>
      </c>
      <c r="D177" s="41">
        <v>1774.8958227000001</v>
      </c>
      <c r="E177" s="31">
        <v>5342</v>
      </c>
    </row>
    <row r="178" spans="2:5" x14ac:dyDescent="0.3">
      <c r="B178" s="40">
        <v>76</v>
      </c>
      <c r="C178" s="40">
        <v>2</v>
      </c>
      <c r="D178" s="41">
        <v>1843.1610466499999</v>
      </c>
      <c r="E178" s="31">
        <v>6249</v>
      </c>
    </row>
    <row r="179" spans="2:5" x14ac:dyDescent="0.3">
      <c r="B179" s="40">
        <v>76</v>
      </c>
      <c r="C179" s="40">
        <v>3</v>
      </c>
      <c r="D179" s="41">
        <v>1843.6864129999999</v>
      </c>
      <c r="E179" s="31">
        <v>6613</v>
      </c>
    </row>
    <row r="180" spans="2:5" x14ac:dyDescent="0.3">
      <c r="B180" s="40">
        <v>76</v>
      </c>
      <c r="C180" s="40">
        <v>3</v>
      </c>
      <c r="D180" s="41">
        <v>1935.8707336499999</v>
      </c>
      <c r="E180" s="31">
        <v>106735</v>
      </c>
    </row>
    <row r="181" spans="2:5" x14ac:dyDescent="0.3">
      <c r="B181" s="40">
        <v>76</v>
      </c>
      <c r="C181" s="40">
        <v>3</v>
      </c>
      <c r="D181" s="41">
        <v>2028.0550542999999</v>
      </c>
      <c r="E181" s="31">
        <v>19458</v>
      </c>
    </row>
    <row r="182" spans="2:5" x14ac:dyDescent="0.3">
      <c r="B182" s="40">
        <v>76</v>
      </c>
      <c r="C182" s="40">
        <v>3</v>
      </c>
      <c r="D182" s="41">
        <v>2396.7923369</v>
      </c>
      <c r="E182" s="31">
        <v>2615</v>
      </c>
    </row>
    <row r="183" spans="2:5" x14ac:dyDescent="0.3">
      <c r="B183" s="40">
        <v>76</v>
      </c>
      <c r="C183" s="40">
        <v>3</v>
      </c>
      <c r="D183" s="41">
        <v>2488.9766575499998</v>
      </c>
      <c r="E183" s="31">
        <v>2782</v>
      </c>
    </row>
    <row r="184" spans="2:5" x14ac:dyDescent="0.3">
      <c r="B184" s="40">
        <v>76</v>
      </c>
      <c r="C184" s="40">
        <v>4</v>
      </c>
      <c r="D184" s="41">
        <v>3039.641247</v>
      </c>
      <c r="E184" s="31">
        <v>959</v>
      </c>
    </row>
    <row r="185" spans="2:5" x14ac:dyDescent="0.3">
      <c r="B185" s="40">
        <v>76</v>
      </c>
      <c r="C185" s="40">
        <v>4</v>
      </c>
      <c r="D185" s="41">
        <v>3191.62330935</v>
      </c>
      <c r="E185" s="31">
        <v>15412</v>
      </c>
    </row>
    <row r="186" spans="2:5" x14ac:dyDescent="0.3">
      <c r="B186" s="40">
        <v>76</v>
      </c>
      <c r="C186" s="40">
        <v>4</v>
      </c>
      <c r="D186" s="41">
        <v>3343.6053717</v>
      </c>
      <c r="E186" s="31">
        <v>2646</v>
      </c>
    </row>
    <row r="187" spans="2:5" x14ac:dyDescent="0.3">
      <c r="B187" s="40">
        <v>76</v>
      </c>
      <c r="C187" s="40">
        <v>4</v>
      </c>
      <c r="D187" s="41">
        <v>3951.5336210999999</v>
      </c>
      <c r="E187" s="31">
        <v>334</v>
      </c>
    </row>
    <row r="188" spans="2:5" x14ac:dyDescent="0.3">
      <c r="B188" s="40">
        <v>76</v>
      </c>
      <c r="C188" s="40">
        <v>4</v>
      </c>
      <c r="D188" s="41">
        <v>4103.5156834500003</v>
      </c>
      <c r="E188" s="31">
        <v>365</v>
      </c>
    </row>
    <row r="189" spans="2:5" x14ac:dyDescent="0.3">
      <c r="B189" s="40">
        <v>84</v>
      </c>
      <c r="C189" s="40">
        <v>1</v>
      </c>
      <c r="D189" s="41">
        <v>1126.1135119999999</v>
      </c>
      <c r="E189" s="31">
        <v>6005</v>
      </c>
    </row>
    <row r="190" spans="2:5" x14ac:dyDescent="0.3">
      <c r="B190" s="40">
        <v>84</v>
      </c>
      <c r="C190" s="40">
        <v>1</v>
      </c>
      <c r="D190" s="41">
        <v>1182.4191876</v>
      </c>
      <c r="E190" s="31">
        <v>83713</v>
      </c>
    </row>
    <row r="191" spans="2:5" x14ac:dyDescent="0.3">
      <c r="B191" s="40">
        <v>84</v>
      </c>
      <c r="C191" s="40">
        <v>2</v>
      </c>
      <c r="D191" s="41">
        <v>1365.3044789999999</v>
      </c>
      <c r="E191" s="31">
        <v>11197</v>
      </c>
    </row>
    <row r="192" spans="2:5" x14ac:dyDescent="0.3">
      <c r="B192" s="40">
        <v>84</v>
      </c>
      <c r="C192" s="40">
        <v>2</v>
      </c>
      <c r="D192" s="41">
        <v>1433.56970295</v>
      </c>
      <c r="E192" s="31">
        <v>162843</v>
      </c>
    </row>
    <row r="193" spans="2:5" x14ac:dyDescent="0.3">
      <c r="B193" s="40">
        <v>84</v>
      </c>
      <c r="C193" s="40">
        <v>3</v>
      </c>
      <c r="D193" s="41">
        <v>1843.6864129999999</v>
      </c>
      <c r="E193" s="31">
        <v>10554</v>
      </c>
    </row>
    <row r="194" spans="2:5" x14ac:dyDescent="0.3">
      <c r="B194" s="40">
        <v>84</v>
      </c>
      <c r="C194" s="40">
        <v>3</v>
      </c>
      <c r="D194" s="41">
        <v>1935.8707336499999</v>
      </c>
      <c r="E194" s="31">
        <v>154920</v>
      </c>
    </row>
    <row r="195" spans="2:5" x14ac:dyDescent="0.3">
      <c r="B195" s="40">
        <v>84</v>
      </c>
      <c r="C195" s="40">
        <v>4</v>
      </c>
      <c r="D195" s="41">
        <v>3039.641247</v>
      </c>
      <c r="E195" s="31">
        <v>1169</v>
      </c>
    </row>
    <row r="196" spans="2:5" x14ac:dyDescent="0.3">
      <c r="B196" s="40">
        <v>84</v>
      </c>
      <c r="C196" s="40">
        <v>4</v>
      </c>
      <c r="D196" s="41">
        <v>3191.62330935</v>
      </c>
      <c r="E196" s="31">
        <v>18342</v>
      </c>
    </row>
    <row r="197" spans="2:5" x14ac:dyDescent="0.3">
      <c r="B197" s="40">
        <v>99</v>
      </c>
      <c r="C197" s="40">
        <v>1</v>
      </c>
      <c r="D197" s="41">
        <v>1182.4191876</v>
      </c>
      <c r="E197" s="31">
        <v>76904</v>
      </c>
    </row>
    <row r="198" spans="2:5" x14ac:dyDescent="0.3">
      <c r="B198" s="40">
        <v>99</v>
      </c>
      <c r="C198" s="40">
        <v>2</v>
      </c>
      <c r="D198" s="41">
        <v>1433.56970295</v>
      </c>
      <c r="E198" s="31">
        <v>129488</v>
      </c>
    </row>
    <row r="199" spans="2:5" x14ac:dyDescent="0.3">
      <c r="B199" s="40">
        <v>99</v>
      </c>
      <c r="C199" s="40">
        <v>3</v>
      </c>
      <c r="D199" s="41">
        <v>1935.8707336499999</v>
      </c>
      <c r="E199" s="31">
        <v>137040</v>
      </c>
    </row>
    <row r="200" spans="2:5" x14ac:dyDescent="0.3">
      <c r="B200" s="40">
        <v>99</v>
      </c>
      <c r="C200" s="40">
        <v>4</v>
      </c>
      <c r="D200" s="41">
        <v>3191.62330935</v>
      </c>
      <c r="E200" s="31">
        <v>36879</v>
      </c>
    </row>
    <row r="201" spans="2:5" x14ac:dyDescent="0.3">
      <c r="B201" s="40">
        <v>102</v>
      </c>
      <c r="C201" s="40">
        <v>1</v>
      </c>
      <c r="D201" s="41">
        <v>225.2227024</v>
      </c>
      <c r="E201" s="31">
        <v>5763</v>
      </c>
    </row>
    <row r="202" spans="2:5" x14ac:dyDescent="0.3">
      <c r="B202" s="40">
        <v>102</v>
      </c>
      <c r="C202" s="40">
        <v>1</v>
      </c>
      <c r="D202" s="41">
        <v>1013.5021608</v>
      </c>
      <c r="E202" s="31">
        <v>7497</v>
      </c>
    </row>
    <row r="203" spans="2:5" x14ac:dyDescent="0.3">
      <c r="B203" s="40">
        <v>102</v>
      </c>
      <c r="C203" s="40">
        <v>1</v>
      </c>
      <c r="D203" s="41">
        <v>1126.1135119999999</v>
      </c>
      <c r="E203" s="31">
        <v>184057</v>
      </c>
    </row>
    <row r="204" spans="2:5" x14ac:dyDescent="0.3">
      <c r="B204" s="40">
        <v>102</v>
      </c>
      <c r="C204" s="40">
        <v>2</v>
      </c>
      <c r="D204" s="41">
        <v>273.06089580000003</v>
      </c>
      <c r="E204" s="31">
        <v>7392</v>
      </c>
    </row>
    <row r="205" spans="2:5" x14ac:dyDescent="0.3">
      <c r="B205" s="40">
        <v>102</v>
      </c>
      <c r="C205" s="40">
        <v>2</v>
      </c>
      <c r="D205" s="41">
        <v>1228.7740311</v>
      </c>
      <c r="E205" s="31">
        <v>8492</v>
      </c>
    </row>
    <row r="206" spans="2:5" x14ac:dyDescent="0.3">
      <c r="B206" s="40">
        <v>102</v>
      </c>
      <c r="C206" s="40">
        <v>2</v>
      </c>
      <c r="D206" s="41">
        <v>1365.3044789999999</v>
      </c>
      <c r="E206" s="31">
        <v>245771</v>
      </c>
    </row>
    <row r="207" spans="2:5" x14ac:dyDescent="0.3">
      <c r="B207" s="40">
        <v>102</v>
      </c>
      <c r="C207" s="40">
        <v>3</v>
      </c>
      <c r="D207" s="41">
        <v>368.73728260000001</v>
      </c>
      <c r="E207" s="31">
        <v>1648</v>
      </c>
    </row>
    <row r="208" spans="2:5" x14ac:dyDescent="0.3">
      <c r="B208" s="40">
        <v>102</v>
      </c>
      <c r="C208" s="40">
        <v>3</v>
      </c>
      <c r="D208" s="41">
        <v>1659.3177717000001</v>
      </c>
      <c r="E208" s="31">
        <v>1778</v>
      </c>
    </row>
    <row r="209" spans="2:5" x14ac:dyDescent="0.3">
      <c r="B209" s="40">
        <v>102</v>
      </c>
      <c r="C209" s="40">
        <v>3</v>
      </c>
      <c r="D209" s="41">
        <v>1843.6864129999999</v>
      </c>
      <c r="E209" s="31">
        <v>54761</v>
      </c>
    </row>
    <row r="210" spans="2:5" x14ac:dyDescent="0.3">
      <c r="B210" s="40">
        <v>106</v>
      </c>
      <c r="C210" s="40">
        <v>1</v>
      </c>
      <c r="D210" s="41">
        <v>1126.1135119999999</v>
      </c>
      <c r="E210" s="31">
        <v>5781</v>
      </c>
    </row>
    <row r="211" spans="2:5" x14ac:dyDescent="0.3">
      <c r="B211" s="40">
        <v>106</v>
      </c>
      <c r="C211" s="40">
        <v>1</v>
      </c>
      <c r="D211" s="41">
        <v>1182.4191876</v>
      </c>
      <c r="E211" s="31">
        <v>204101</v>
      </c>
    </row>
    <row r="212" spans="2:5" x14ac:dyDescent="0.3">
      <c r="B212" s="40">
        <v>106</v>
      </c>
      <c r="C212" s="40">
        <v>1</v>
      </c>
      <c r="D212" s="41">
        <v>1520.2532412</v>
      </c>
      <c r="E212" s="31">
        <v>2106</v>
      </c>
    </row>
    <row r="213" spans="2:5" x14ac:dyDescent="0.3">
      <c r="B213" s="40">
        <v>106</v>
      </c>
      <c r="C213" s="40">
        <v>2</v>
      </c>
      <c r="D213" s="41">
        <v>1365.3044789999999</v>
      </c>
      <c r="E213" s="31">
        <v>9062</v>
      </c>
    </row>
    <row r="214" spans="2:5" x14ac:dyDescent="0.3">
      <c r="B214" s="40">
        <v>106</v>
      </c>
      <c r="C214" s="40">
        <v>2</v>
      </c>
      <c r="D214" s="41">
        <v>1433.56970295</v>
      </c>
      <c r="E214" s="31">
        <v>304191</v>
      </c>
    </row>
    <row r="215" spans="2:5" x14ac:dyDescent="0.3">
      <c r="B215" s="40">
        <v>106</v>
      </c>
      <c r="C215" s="40">
        <v>2</v>
      </c>
      <c r="D215" s="41">
        <v>1843.1610466499999</v>
      </c>
      <c r="E215" s="31">
        <v>3364</v>
      </c>
    </row>
    <row r="216" spans="2:5" x14ac:dyDescent="0.3">
      <c r="B216" s="40">
        <v>106</v>
      </c>
      <c r="C216" s="40">
        <v>3</v>
      </c>
      <c r="D216" s="41">
        <v>1843.6864129999999</v>
      </c>
      <c r="E216" s="31">
        <v>7085</v>
      </c>
    </row>
    <row r="217" spans="2:5" x14ac:dyDescent="0.3">
      <c r="B217" s="40">
        <v>106</v>
      </c>
      <c r="C217" s="40">
        <v>3</v>
      </c>
      <c r="D217" s="41">
        <v>1935.8707336499999</v>
      </c>
      <c r="E217" s="31">
        <v>251623</v>
      </c>
    </row>
    <row r="218" spans="2:5" x14ac:dyDescent="0.3">
      <c r="B218" s="40">
        <v>106</v>
      </c>
      <c r="C218" s="40">
        <v>3</v>
      </c>
      <c r="D218" s="41">
        <v>2488.9766575499998</v>
      </c>
      <c r="E218" s="31">
        <v>2626</v>
      </c>
    </row>
    <row r="219" spans="2:5" x14ac:dyDescent="0.3">
      <c r="B219" s="40">
        <v>106</v>
      </c>
      <c r="C219" s="40">
        <v>4</v>
      </c>
      <c r="D219" s="41">
        <v>3039.641247</v>
      </c>
      <c r="E219" s="31">
        <v>3100</v>
      </c>
    </row>
    <row r="220" spans="2:5" x14ac:dyDescent="0.3">
      <c r="B220" s="40">
        <v>106</v>
      </c>
      <c r="C220" s="40">
        <v>4</v>
      </c>
      <c r="D220" s="41">
        <v>3191.62330935</v>
      </c>
      <c r="E220" s="31">
        <v>102113</v>
      </c>
    </row>
    <row r="221" spans="2:5" x14ac:dyDescent="0.3">
      <c r="B221" s="40">
        <v>106</v>
      </c>
      <c r="C221" s="40">
        <v>4</v>
      </c>
      <c r="D221" s="41">
        <v>4103.5156834500003</v>
      </c>
      <c r="E221" s="31">
        <v>1224</v>
      </c>
    </row>
    <row r="222" spans="2:5" x14ac:dyDescent="0.3">
      <c r="B222" s="40">
        <v>107</v>
      </c>
      <c r="C222" s="40">
        <v>1</v>
      </c>
      <c r="D222" s="41">
        <v>1182.4191876</v>
      </c>
      <c r="E222" s="31">
        <v>189919</v>
      </c>
    </row>
    <row r="223" spans="2:5" x14ac:dyDescent="0.3">
      <c r="B223" s="40">
        <v>107</v>
      </c>
      <c r="C223" s="40">
        <v>2</v>
      </c>
      <c r="D223" s="41">
        <v>1433.56970295</v>
      </c>
      <c r="E223" s="31">
        <v>226508</v>
      </c>
    </row>
    <row r="224" spans="2:5" x14ac:dyDescent="0.3">
      <c r="B224" s="40">
        <v>107</v>
      </c>
      <c r="C224" s="40">
        <v>3</v>
      </c>
      <c r="D224" s="41">
        <v>1935.8707336499999</v>
      </c>
      <c r="E224" s="31">
        <v>182284</v>
      </c>
    </row>
    <row r="225" spans="2:5" x14ac:dyDescent="0.3">
      <c r="B225" s="40">
        <v>107</v>
      </c>
      <c r="C225" s="40">
        <v>4</v>
      </c>
      <c r="D225" s="41">
        <v>3191.62330935</v>
      </c>
      <c r="E225" s="31">
        <v>60373</v>
      </c>
    </row>
    <row r="226" spans="2:5" x14ac:dyDescent="0.3">
      <c r="B226" s="40">
        <v>107</v>
      </c>
      <c r="C226" s="40" t="s">
        <v>67</v>
      </c>
      <c r="D226" s="41">
        <v>1582.0586000000001</v>
      </c>
      <c r="E226" s="31">
        <v>3998</v>
      </c>
    </row>
    <row r="227" spans="2:5" x14ac:dyDescent="0.3">
      <c r="B227" s="40">
        <v>107</v>
      </c>
      <c r="C227" s="40" t="s">
        <v>67</v>
      </c>
      <c r="D227" s="41">
        <v>1661.1615300000001</v>
      </c>
      <c r="E227" s="31">
        <v>8679</v>
      </c>
    </row>
    <row r="228" spans="2:5" x14ac:dyDescent="0.3">
      <c r="B228" s="40">
        <v>108</v>
      </c>
      <c r="C228" s="40">
        <v>1</v>
      </c>
      <c r="D228" s="41">
        <v>1126.1135119999999</v>
      </c>
      <c r="E228" s="31">
        <v>3449</v>
      </c>
    </row>
    <row r="229" spans="2:5" x14ac:dyDescent="0.3">
      <c r="B229" s="40">
        <v>108</v>
      </c>
      <c r="C229" s="40">
        <v>1</v>
      </c>
      <c r="D229" s="41">
        <v>1182.4191876</v>
      </c>
      <c r="E229" s="31">
        <v>110339</v>
      </c>
    </row>
    <row r="230" spans="2:5" x14ac:dyDescent="0.3">
      <c r="B230" s="40">
        <v>108</v>
      </c>
      <c r="C230" s="40">
        <v>2</v>
      </c>
      <c r="D230" s="41">
        <v>1365.3044789999999</v>
      </c>
      <c r="E230" s="31">
        <v>4716</v>
      </c>
    </row>
    <row r="231" spans="2:5" x14ac:dyDescent="0.3">
      <c r="B231" s="40">
        <v>108</v>
      </c>
      <c r="C231" s="40">
        <v>2</v>
      </c>
      <c r="D231" s="41">
        <v>1433.56970295</v>
      </c>
      <c r="E231" s="31">
        <v>182739</v>
      </c>
    </row>
    <row r="232" spans="2:5" x14ac:dyDescent="0.3">
      <c r="B232" s="40">
        <v>108</v>
      </c>
      <c r="C232" s="40">
        <v>3</v>
      </c>
      <c r="D232" s="41">
        <v>1843.6864129999999</v>
      </c>
      <c r="E232" s="31">
        <v>3965</v>
      </c>
    </row>
    <row r="233" spans="2:5" x14ac:dyDescent="0.3">
      <c r="B233" s="40">
        <v>108</v>
      </c>
      <c r="C233" s="40">
        <v>3</v>
      </c>
      <c r="D233" s="41">
        <v>1935.8707336499999</v>
      </c>
      <c r="E233" s="31">
        <v>156272</v>
      </c>
    </row>
    <row r="234" spans="2:5" x14ac:dyDescent="0.3">
      <c r="B234" s="40">
        <v>108</v>
      </c>
      <c r="C234" s="40">
        <v>4</v>
      </c>
      <c r="D234" s="41">
        <v>3039.641247</v>
      </c>
      <c r="E234" s="31">
        <v>1026</v>
      </c>
    </row>
    <row r="235" spans="2:5" x14ac:dyDescent="0.3">
      <c r="B235" s="40">
        <v>108</v>
      </c>
      <c r="C235" s="40">
        <v>4</v>
      </c>
      <c r="D235" s="41">
        <v>3191.62330935</v>
      </c>
      <c r="E235" s="31">
        <v>46280</v>
      </c>
    </row>
    <row r="236" spans="2:5" x14ac:dyDescent="0.3">
      <c r="B236" s="40">
        <v>109</v>
      </c>
      <c r="C236" s="40">
        <v>1</v>
      </c>
      <c r="D236" s="41">
        <v>1013.5021608</v>
      </c>
      <c r="E236" s="31">
        <v>27536</v>
      </c>
    </row>
    <row r="237" spans="2:5" x14ac:dyDescent="0.3">
      <c r="B237" s="40">
        <v>109</v>
      </c>
      <c r="C237" s="40">
        <v>1</v>
      </c>
      <c r="D237" s="41">
        <v>1126.1135119999999</v>
      </c>
      <c r="E237" s="31">
        <v>72206</v>
      </c>
    </row>
    <row r="238" spans="2:5" x14ac:dyDescent="0.3">
      <c r="B238" s="40">
        <v>109</v>
      </c>
      <c r="C238" s="40">
        <v>1</v>
      </c>
      <c r="D238" s="41">
        <v>1238.7248632000001</v>
      </c>
      <c r="E238" s="31">
        <v>31778</v>
      </c>
    </row>
    <row r="239" spans="2:5" x14ac:dyDescent="0.3">
      <c r="B239" s="40">
        <v>109</v>
      </c>
      <c r="C239" s="40">
        <v>2</v>
      </c>
      <c r="D239" s="41">
        <v>1228.7740311</v>
      </c>
      <c r="E239" s="31">
        <v>43190</v>
      </c>
    </row>
    <row r="240" spans="2:5" x14ac:dyDescent="0.3">
      <c r="B240" s="40">
        <v>109</v>
      </c>
      <c r="C240" s="40">
        <v>2</v>
      </c>
      <c r="D240" s="41">
        <v>1365.3044789999999</v>
      </c>
      <c r="E240" s="31">
        <v>113347</v>
      </c>
    </row>
    <row r="241" spans="2:5" x14ac:dyDescent="0.3">
      <c r="B241" s="40">
        <v>109</v>
      </c>
      <c r="C241" s="40">
        <v>2</v>
      </c>
      <c r="D241" s="41">
        <v>1501.8349269</v>
      </c>
      <c r="E241" s="31">
        <v>43380</v>
      </c>
    </row>
    <row r="242" spans="2:5" x14ac:dyDescent="0.3">
      <c r="B242" s="40">
        <v>109</v>
      </c>
      <c r="C242" s="40">
        <v>3</v>
      </c>
      <c r="D242" s="41">
        <v>1659.3177717000001</v>
      </c>
      <c r="E242" s="31">
        <v>43564</v>
      </c>
    </row>
    <row r="243" spans="2:5" x14ac:dyDescent="0.3">
      <c r="B243" s="40">
        <v>109</v>
      </c>
      <c r="C243" s="40">
        <v>3</v>
      </c>
      <c r="D243" s="41">
        <v>1843.6864129999999</v>
      </c>
      <c r="E243" s="31">
        <v>117654</v>
      </c>
    </row>
    <row r="244" spans="2:5" x14ac:dyDescent="0.3">
      <c r="B244" s="40">
        <v>109</v>
      </c>
      <c r="C244" s="40">
        <v>3</v>
      </c>
      <c r="D244" s="41">
        <v>2028.0550542999999</v>
      </c>
      <c r="E244" s="31">
        <v>44002</v>
      </c>
    </row>
    <row r="245" spans="2:5" x14ac:dyDescent="0.3">
      <c r="B245" s="40">
        <v>109</v>
      </c>
      <c r="C245" s="40">
        <v>4</v>
      </c>
      <c r="D245" s="41">
        <v>2735.6771223000001</v>
      </c>
      <c r="E245" s="31">
        <v>12828</v>
      </c>
    </row>
    <row r="246" spans="2:5" x14ac:dyDescent="0.3">
      <c r="B246" s="40">
        <v>109</v>
      </c>
      <c r="C246" s="40">
        <v>4</v>
      </c>
      <c r="D246" s="41">
        <v>3039.641247</v>
      </c>
      <c r="E246" s="31">
        <v>34239</v>
      </c>
    </row>
    <row r="247" spans="2:5" x14ac:dyDescent="0.3">
      <c r="B247" s="40">
        <v>109</v>
      </c>
      <c r="C247" s="40">
        <v>4</v>
      </c>
      <c r="D247" s="41">
        <v>3343.6053717</v>
      </c>
      <c r="E247" s="31">
        <v>13267</v>
      </c>
    </row>
    <row r="248" spans="2:5" x14ac:dyDescent="0.3">
      <c r="B248" s="40">
        <v>115</v>
      </c>
      <c r="C248" s="40">
        <v>1</v>
      </c>
      <c r="D248" s="41">
        <v>1126.1135119999999</v>
      </c>
      <c r="E248" s="31">
        <v>28912</v>
      </c>
    </row>
    <row r="249" spans="2:5" x14ac:dyDescent="0.3">
      <c r="B249" s="40">
        <v>115</v>
      </c>
      <c r="C249" s="40">
        <v>1</v>
      </c>
      <c r="D249" s="41">
        <v>1182.4191876</v>
      </c>
      <c r="E249" s="31">
        <v>158352</v>
      </c>
    </row>
    <row r="250" spans="2:5" x14ac:dyDescent="0.3">
      <c r="B250" s="40">
        <v>115</v>
      </c>
      <c r="C250" s="40">
        <v>2</v>
      </c>
      <c r="D250" s="41">
        <v>1365.3044789999999</v>
      </c>
      <c r="E250" s="31">
        <v>32763</v>
      </c>
    </row>
    <row r="251" spans="2:5" x14ac:dyDescent="0.3">
      <c r="B251" s="40">
        <v>115</v>
      </c>
      <c r="C251" s="40">
        <v>2</v>
      </c>
      <c r="D251" s="41">
        <v>1433.56970295</v>
      </c>
      <c r="E251" s="31">
        <v>183472</v>
      </c>
    </row>
    <row r="252" spans="2:5" x14ac:dyDescent="0.3">
      <c r="B252" s="40">
        <v>115</v>
      </c>
      <c r="C252" s="40">
        <v>3</v>
      </c>
      <c r="D252" s="41">
        <v>1843.6864129999999</v>
      </c>
      <c r="E252" s="31">
        <v>22258</v>
      </c>
    </row>
    <row r="253" spans="2:5" x14ac:dyDescent="0.3">
      <c r="B253" s="40">
        <v>115</v>
      </c>
      <c r="C253" s="40">
        <v>3</v>
      </c>
      <c r="D253" s="41">
        <v>1935.8707336499999</v>
      </c>
      <c r="E253" s="31">
        <v>121270</v>
      </c>
    </row>
    <row r="254" spans="2:5" x14ac:dyDescent="0.3">
      <c r="B254" s="40">
        <v>115</v>
      </c>
      <c r="C254" s="40">
        <v>4</v>
      </c>
      <c r="D254" s="41">
        <v>3039.641247</v>
      </c>
      <c r="E254" s="31">
        <v>4506</v>
      </c>
    </row>
    <row r="255" spans="2:5" x14ac:dyDescent="0.3">
      <c r="B255" s="40">
        <v>115</v>
      </c>
      <c r="C255" s="40">
        <v>4</v>
      </c>
      <c r="D255" s="41">
        <v>3191.62330935</v>
      </c>
      <c r="E255" s="31">
        <v>23784</v>
      </c>
    </row>
    <row r="256" spans="2:5" x14ac:dyDescent="0.3">
      <c r="B256" s="40">
        <v>118</v>
      </c>
      <c r="C256" s="40">
        <v>1</v>
      </c>
      <c r="D256" s="41">
        <v>1013.5021608</v>
      </c>
      <c r="E256" s="31">
        <v>4953</v>
      </c>
    </row>
    <row r="257" spans="2:5" x14ac:dyDescent="0.3">
      <c r="B257" s="40">
        <v>118</v>
      </c>
      <c r="C257" s="40">
        <v>1</v>
      </c>
      <c r="D257" s="41">
        <v>1126.1135119999999</v>
      </c>
      <c r="E257" s="31">
        <v>114154</v>
      </c>
    </row>
    <row r="258" spans="2:5" x14ac:dyDescent="0.3">
      <c r="B258" s="40">
        <v>118</v>
      </c>
      <c r="C258" s="40">
        <v>1</v>
      </c>
      <c r="D258" s="41">
        <v>1238.7248632000001</v>
      </c>
      <c r="E258" s="31">
        <v>45090</v>
      </c>
    </row>
    <row r="259" spans="2:5" x14ac:dyDescent="0.3">
      <c r="B259" s="40">
        <v>118</v>
      </c>
      <c r="C259" s="40">
        <v>2</v>
      </c>
      <c r="D259" s="32">
        <v>1228.7740311</v>
      </c>
      <c r="E259" s="31">
        <v>7838</v>
      </c>
    </row>
    <row r="260" spans="2:5" x14ac:dyDescent="0.3">
      <c r="B260" s="40">
        <v>118</v>
      </c>
      <c r="C260" s="40">
        <v>2</v>
      </c>
      <c r="D260" s="32">
        <v>1365.3044789999999</v>
      </c>
      <c r="E260" s="31">
        <v>182390</v>
      </c>
    </row>
    <row r="261" spans="2:5" x14ac:dyDescent="0.3">
      <c r="B261" s="40">
        <v>118</v>
      </c>
      <c r="C261" s="40">
        <v>2</v>
      </c>
      <c r="D261" s="32">
        <v>1501.8349269</v>
      </c>
      <c r="E261" s="31">
        <v>70641</v>
      </c>
    </row>
    <row r="262" spans="2:5" x14ac:dyDescent="0.3">
      <c r="B262" s="40">
        <v>118</v>
      </c>
      <c r="C262" s="40">
        <v>3</v>
      </c>
      <c r="D262" s="32">
        <v>1659.3177717000001</v>
      </c>
      <c r="E262" s="31">
        <v>5934</v>
      </c>
    </row>
    <row r="263" spans="2:5" x14ac:dyDescent="0.3">
      <c r="B263" s="40">
        <v>118</v>
      </c>
      <c r="C263" s="40">
        <v>3</v>
      </c>
      <c r="D263" s="32">
        <v>1843.6864129999999</v>
      </c>
      <c r="E263" s="31">
        <v>131514</v>
      </c>
    </row>
    <row r="264" spans="2:5" x14ac:dyDescent="0.3">
      <c r="B264" s="40">
        <v>118</v>
      </c>
      <c r="C264" s="40">
        <v>3</v>
      </c>
      <c r="D264" s="32">
        <v>2028.0550542999999</v>
      </c>
      <c r="E264" s="31">
        <v>51967</v>
      </c>
    </row>
    <row r="265" spans="2:5" x14ac:dyDescent="0.3">
      <c r="B265" s="40">
        <v>118</v>
      </c>
      <c r="C265" s="40">
        <v>4</v>
      </c>
      <c r="D265" s="32">
        <v>2735.6771223000001</v>
      </c>
      <c r="E265" s="31">
        <v>598</v>
      </c>
    </row>
    <row r="266" spans="2:5" x14ac:dyDescent="0.3">
      <c r="B266" s="40">
        <v>118</v>
      </c>
      <c r="C266" s="40">
        <v>4</v>
      </c>
      <c r="D266" s="32">
        <v>3039.641247</v>
      </c>
      <c r="E266" s="31">
        <v>15719</v>
      </c>
    </row>
    <row r="267" spans="2:5" x14ac:dyDescent="0.3">
      <c r="B267" s="40">
        <v>118</v>
      </c>
      <c r="C267" s="40">
        <v>4</v>
      </c>
      <c r="D267" s="32">
        <v>3343.6053717</v>
      </c>
      <c r="E267" s="31">
        <v>6740</v>
      </c>
    </row>
    <row r="268" spans="2:5" x14ac:dyDescent="0.3">
      <c r="B268" s="40">
        <v>132</v>
      </c>
      <c r="C268" s="40">
        <v>1</v>
      </c>
      <c r="D268" s="32">
        <v>1126.1135119999999</v>
      </c>
      <c r="E268" s="31">
        <v>149847</v>
      </c>
    </row>
    <row r="269" spans="2:5" x14ac:dyDescent="0.3">
      <c r="B269" s="40">
        <v>132</v>
      </c>
      <c r="C269" s="40">
        <v>1</v>
      </c>
      <c r="D269" s="32">
        <v>1238.7248632000001</v>
      </c>
      <c r="E269" s="31">
        <v>341704</v>
      </c>
    </row>
    <row r="270" spans="2:5" x14ac:dyDescent="0.3">
      <c r="B270" s="40">
        <v>132</v>
      </c>
      <c r="C270" s="40">
        <v>2</v>
      </c>
      <c r="D270" s="32">
        <v>1365.3044789999999</v>
      </c>
      <c r="E270" s="31">
        <v>159766</v>
      </c>
    </row>
    <row r="271" spans="2:5" x14ac:dyDescent="0.3">
      <c r="B271" s="40">
        <v>132</v>
      </c>
      <c r="C271" s="40">
        <v>2</v>
      </c>
      <c r="D271" s="32">
        <v>1501.8349269</v>
      </c>
      <c r="E271" s="31">
        <v>359649</v>
      </c>
    </row>
    <row r="272" spans="2:5" x14ac:dyDescent="0.3">
      <c r="B272" s="40">
        <v>132</v>
      </c>
      <c r="C272" s="40">
        <v>3</v>
      </c>
      <c r="D272" s="32">
        <v>1843.6864129999999</v>
      </c>
      <c r="E272" s="31">
        <v>94290</v>
      </c>
    </row>
    <row r="273" spans="2:5" x14ac:dyDescent="0.3">
      <c r="B273" s="40">
        <v>132</v>
      </c>
      <c r="C273" s="40">
        <v>3</v>
      </c>
      <c r="D273" s="32">
        <v>2028.0550542999999</v>
      </c>
      <c r="E273" s="31">
        <v>210629</v>
      </c>
    </row>
    <row r="274" spans="2:5" x14ac:dyDescent="0.3">
      <c r="B274" s="40">
        <v>132</v>
      </c>
      <c r="C274" s="40">
        <v>4</v>
      </c>
      <c r="D274" s="32">
        <v>3039.641247</v>
      </c>
      <c r="E274" s="31">
        <v>4135</v>
      </c>
    </row>
    <row r="275" spans="2:5" x14ac:dyDescent="0.3">
      <c r="B275" s="40">
        <v>132</v>
      </c>
      <c r="C275" s="40">
        <v>4</v>
      </c>
      <c r="D275" s="32">
        <v>3343.6053717</v>
      </c>
      <c r="E275" s="31">
        <v>9556</v>
      </c>
    </row>
    <row r="276" spans="2:5" x14ac:dyDescent="0.3">
      <c r="B276" s="40">
        <v>151</v>
      </c>
      <c r="C276" s="40">
        <v>1</v>
      </c>
      <c r="D276" s="32">
        <v>1126.1135119999999</v>
      </c>
      <c r="E276" s="31">
        <v>45562</v>
      </c>
    </row>
    <row r="277" spans="2:5" x14ac:dyDescent="0.3">
      <c r="B277" s="40">
        <v>151</v>
      </c>
      <c r="C277" s="40">
        <v>1</v>
      </c>
      <c r="D277" s="32">
        <v>1238.7248632000001</v>
      </c>
      <c r="E277" s="31">
        <v>193802</v>
      </c>
    </row>
    <row r="278" spans="2:5" x14ac:dyDescent="0.3">
      <c r="B278" s="40">
        <v>151</v>
      </c>
      <c r="C278" s="40">
        <v>2</v>
      </c>
      <c r="D278" s="32">
        <v>1365.3044789999999</v>
      </c>
      <c r="E278" s="31">
        <v>62779</v>
      </c>
    </row>
    <row r="279" spans="2:5" x14ac:dyDescent="0.3">
      <c r="B279" s="40">
        <v>151</v>
      </c>
      <c r="C279" s="40">
        <v>2</v>
      </c>
      <c r="D279" s="32">
        <v>1501.8349269</v>
      </c>
      <c r="E279" s="31">
        <v>331190</v>
      </c>
    </row>
    <row r="280" spans="2:5" x14ac:dyDescent="0.3">
      <c r="B280" s="40">
        <v>151</v>
      </c>
      <c r="C280" s="40">
        <v>3</v>
      </c>
      <c r="D280" s="32">
        <v>1843.6864129999999</v>
      </c>
      <c r="E280" s="31">
        <v>37314</v>
      </c>
    </row>
    <row r="281" spans="2:5" x14ac:dyDescent="0.3">
      <c r="B281" s="40">
        <v>151</v>
      </c>
      <c r="C281" s="40">
        <v>3</v>
      </c>
      <c r="D281" s="32">
        <v>2028.0550542999999</v>
      </c>
      <c r="E281" s="31">
        <v>201326</v>
      </c>
    </row>
    <row r="282" spans="2:5" x14ac:dyDescent="0.3">
      <c r="B282" s="40">
        <v>151</v>
      </c>
      <c r="C282" s="40">
        <v>4</v>
      </c>
      <c r="D282" s="32">
        <v>3039.641247</v>
      </c>
      <c r="E282" s="31">
        <v>6539</v>
      </c>
    </row>
    <row r="283" spans="2:5" x14ac:dyDescent="0.3">
      <c r="B283" s="40">
        <v>151</v>
      </c>
      <c r="C283" s="40">
        <v>4</v>
      </c>
      <c r="D283" s="32">
        <v>3343.6053717</v>
      </c>
      <c r="E283" s="31">
        <v>41525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C9A-FDA4-4D80-AA7F-79FF8DD13AF4}">
  <dimension ref="B1:U20"/>
  <sheetViews>
    <sheetView showGridLines="0" workbookViewId="0"/>
  </sheetViews>
  <sheetFormatPr baseColWidth="10" defaultRowHeight="14.4" x14ac:dyDescent="0.3"/>
  <cols>
    <col min="1" max="1" width="4.6640625" customWidth="1"/>
    <col min="2" max="2" width="17.88671875" style="30" customWidth="1"/>
    <col min="3" max="21" width="17.88671875" customWidth="1"/>
  </cols>
  <sheetData>
    <row r="1" spans="2:21" ht="15" thickBot="1" x14ac:dyDescent="0.35"/>
    <row r="2" spans="2:21" ht="63" thickBot="1" x14ac:dyDescent="0.35">
      <c r="B2" s="33" t="s">
        <v>68</v>
      </c>
      <c r="C2" s="34" t="s">
        <v>69</v>
      </c>
      <c r="D2" s="34" t="s">
        <v>70</v>
      </c>
      <c r="E2" s="34" t="s">
        <v>71</v>
      </c>
      <c r="F2" s="34" t="s">
        <v>88</v>
      </c>
      <c r="G2" s="34" t="s">
        <v>89</v>
      </c>
      <c r="H2" s="34" t="s">
        <v>90</v>
      </c>
      <c r="I2" s="34" t="s">
        <v>91</v>
      </c>
      <c r="J2" s="34" t="s">
        <v>72</v>
      </c>
      <c r="K2" s="34" t="s">
        <v>73</v>
      </c>
      <c r="L2" s="34" t="s">
        <v>92</v>
      </c>
      <c r="M2" s="34" t="s">
        <v>93</v>
      </c>
      <c r="N2" s="34" t="s">
        <v>74</v>
      </c>
      <c r="O2" s="34" t="s">
        <v>75</v>
      </c>
      <c r="P2" s="34" t="s">
        <v>76</v>
      </c>
      <c r="Q2" s="34" t="s">
        <v>77</v>
      </c>
      <c r="R2" s="34" t="s">
        <v>94</v>
      </c>
      <c r="S2" s="34" t="s">
        <v>95</v>
      </c>
      <c r="T2" s="34" t="s">
        <v>96</v>
      </c>
      <c r="U2" s="34" t="s">
        <v>97</v>
      </c>
    </row>
    <row r="3" spans="2:21" ht="15.6" x14ac:dyDescent="0.3">
      <c r="B3" s="44">
        <v>1</v>
      </c>
      <c r="C3" s="35">
        <v>1126.1135115473026</v>
      </c>
      <c r="D3" s="35">
        <v>1238.7248627020329</v>
      </c>
      <c r="E3" s="35">
        <v>1182.4191871246678</v>
      </c>
      <c r="F3" s="35">
        <v>225.22270230946052</v>
      </c>
      <c r="G3" s="35">
        <v>900.89080923784206</v>
      </c>
      <c r="H3" s="35">
        <v>675.66810692838146</v>
      </c>
      <c r="I3" s="35">
        <v>1013.5021603925724</v>
      </c>
      <c r="J3" s="35">
        <v>1463.9475650114935</v>
      </c>
      <c r="K3" s="35">
        <v>1689.1702673209538</v>
      </c>
      <c r="L3" s="35">
        <v>1126.1135115473026</v>
      </c>
      <c r="M3" s="35">
        <v>1126.1135115473026</v>
      </c>
      <c r="N3" s="35">
        <v>1576.5589161662235</v>
      </c>
      <c r="O3" s="35">
        <v>1801.7816184756841</v>
      </c>
      <c r="P3" s="35">
        <v>1520.2532405888585</v>
      </c>
      <c r="Q3" s="35">
        <v>1745.4759428983191</v>
      </c>
      <c r="R3" s="35">
        <v>1238.7248627020329</v>
      </c>
      <c r="S3" s="35">
        <v>1238.7248627020329</v>
      </c>
      <c r="T3" s="35">
        <v>1182.4191871246678</v>
      </c>
      <c r="U3" s="35">
        <v>1182.4191871246678</v>
      </c>
    </row>
    <row r="4" spans="2:21" ht="15.6" x14ac:dyDescent="0.3">
      <c r="B4" s="44">
        <v>2</v>
      </c>
      <c r="C4" s="35">
        <v>1365.3044785352261</v>
      </c>
      <c r="D4" s="35">
        <v>1501.8349263887487</v>
      </c>
      <c r="E4" s="35">
        <v>1433.5697024619874</v>
      </c>
      <c r="F4" s="35">
        <v>273.06089570704523</v>
      </c>
      <c r="G4" s="35">
        <v>1092.2435828281809</v>
      </c>
      <c r="H4" s="35">
        <v>819.18268712113559</v>
      </c>
      <c r="I4" s="35">
        <v>1228.7740306817034</v>
      </c>
      <c r="J4" s="35">
        <v>1774.8958220957938</v>
      </c>
      <c r="K4" s="35">
        <v>2047.9567178028392</v>
      </c>
      <c r="L4" s="35">
        <v>1365.3044785352261</v>
      </c>
      <c r="M4" s="35">
        <v>1365.3044785352261</v>
      </c>
      <c r="N4" s="35">
        <v>1911.4262699493163</v>
      </c>
      <c r="O4" s="35">
        <v>2184.4871656563619</v>
      </c>
      <c r="P4" s="35">
        <v>1843.1610460225552</v>
      </c>
      <c r="Q4" s="35">
        <v>2116.2219417296005</v>
      </c>
      <c r="R4" s="35">
        <v>1501.8349263887487</v>
      </c>
      <c r="S4" s="35">
        <v>1501.8349263887487</v>
      </c>
      <c r="T4" s="35">
        <v>1433.5697024619874</v>
      </c>
      <c r="U4" s="35">
        <v>1433.5697024619874</v>
      </c>
    </row>
    <row r="5" spans="2:21" ht="15.6" x14ac:dyDescent="0.3">
      <c r="B5" s="44">
        <v>3</v>
      </c>
      <c r="C5" s="35">
        <v>1843.6864125110731</v>
      </c>
      <c r="D5" s="35">
        <v>2028.0550537621805</v>
      </c>
      <c r="E5" s="35">
        <v>1935.8707331366268</v>
      </c>
      <c r="F5" s="35">
        <v>368.73728250221461</v>
      </c>
      <c r="G5" s="35">
        <v>1474.9491300088584</v>
      </c>
      <c r="H5" s="35">
        <v>1106.2118475066438</v>
      </c>
      <c r="I5" s="35">
        <v>1659.3177712599659</v>
      </c>
      <c r="J5" s="35">
        <v>2396.7923362643951</v>
      </c>
      <c r="K5" s="35">
        <v>2765.5296187666095</v>
      </c>
      <c r="L5" s="35">
        <v>1843.6864125110731</v>
      </c>
      <c r="M5" s="35">
        <v>1843.6864125110731</v>
      </c>
      <c r="N5" s="35">
        <v>2581.1609775155021</v>
      </c>
      <c r="O5" s="35">
        <v>2949.8982600177169</v>
      </c>
      <c r="P5" s="35">
        <v>2488.9766568899486</v>
      </c>
      <c r="Q5" s="35">
        <v>2857.7139393921634</v>
      </c>
      <c r="R5" s="35">
        <v>2028.0550537621805</v>
      </c>
      <c r="S5" s="35">
        <v>2028.0550537621805</v>
      </c>
      <c r="T5" s="35">
        <v>1935.8707331366268</v>
      </c>
      <c r="U5" s="35">
        <v>1935.8707331366268</v>
      </c>
    </row>
    <row r="6" spans="2:21" ht="15.6" x14ac:dyDescent="0.3">
      <c r="B6" s="44">
        <v>4</v>
      </c>
      <c r="C6" s="35">
        <v>3039.6412474506906</v>
      </c>
      <c r="D6" s="35">
        <v>3343.6053721957601</v>
      </c>
      <c r="E6" s="35">
        <v>3191.6233098232251</v>
      </c>
      <c r="F6" s="35">
        <v>607.92824949013811</v>
      </c>
      <c r="G6" s="35">
        <v>2431.7129979605525</v>
      </c>
      <c r="H6" s="35">
        <v>1823.7847484704143</v>
      </c>
      <c r="I6" s="35">
        <v>2735.6771227056215</v>
      </c>
      <c r="J6" s="35">
        <v>3951.5336216858977</v>
      </c>
      <c r="K6" s="35">
        <v>4559.4618711760359</v>
      </c>
      <c r="L6" s="35">
        <v>3039.6412474506906</v>
      </c>
      <c r="M6" s="35">
        <v>3039.6412474506906</v>
      </c>
      <c r="N6" s="35">
        <v>4255.4977464309668</v>
      </c>
      <c r="O6" s="35">
        <v>4863.4259959211049</v>
      </c>
      <c r="P6" s="35">
        <v>4103.5156840584323</v>
      </c>
      <c r="Q6" s="35">
        <v>4711.4439335485704</v>
      </c>
      <c r="R6" s="35">
        <v>3343.6053721957601</v>
      </c>
      <c r="S6" s="35">
        <v>3343.6053721957601</v>
      </c>
      <c r="T6" s="35">
        <v>3191.6233098232251</v>
      </c>
      <c r="U6" s="35">
        <v>3191.6233098232251</v>
      </c>
    </row>
    <row r="7" spans="2:21" ht="15.6" x14ac:dyDescent="0.3">
      <c r="B7" s="40" t="s">
        <v>64</v>
      </c>
      <c r="C7" s="35">
        <v>1407.6418894341282</v>
      </c>
      <c r="D7" s="35">
        <v>1548.406078377541</v>
      </c>
      <c r="E7" s="35">
        <v>1478.0239839058347</v>
      </c>
      <c r="F7" s="35">
        <v>281.52837788682564</v>
      </c>
      <c r="G7" s="35">
        <v>1126.1135115473026</v>
      </c>
      <c r="H7" s="35">
        <v>844.5851336604768</v>
      </c>
      <c r="I7" s="35">
        <v>1266.8777004907154</v>
      </c>
      <c r="J7" s="35">
        <v>1829.9344562643669</v>
      </c>
      <c r="K7" s="35">
        <v>2111.4628341511925</v>
      </c>
      <c r="L7" s="35">
        <v>1407.6418894341282</v>
      </c>
      <c r="M7" s="35">
        <v>1407.6418894341282</v>
      </c>
      <c r="N7" s="35">
        <v>1970.6986452077795</v>
      </c>
      <c r="O7" s="35">
        <v>2252.2270230946051</v>
      </c>
      <c r="P7" s="35">
        <v>1900.3165507360732</v>
      </c>
      <c r="Q7" s="35">
        <v>2181.8449286228988</v>
      </c>
      <c r="R7" s="35">
        <v>1548.406078377541</v>
      </c>
      <c r="S7" s="35">
        <v>1548.406078377541</v>
      </c>
      <c r="T7" s="35">
        <v>1478.0239839058347</v>
      </c>
      <c r="U7" s="35">
        <v>1478.0239839058347</v>
      </c>
    </row>
    <row r="8" spans="2:21" ht="15.6" x14ac:dyDescent="0.3">
      <c r="B8" s="44" t="s">
        <v>65</v>
      </c>
      <c r="C8" s="35">
        <v>1706.6305981690325</v>
      </c>
      <c r="D8" s="35">
        <v>1877.2936579859359</v>
      </c>
      <c r="E8" s="35">
        <v>1791.9621280774843</v>
      </c>
      <c r="F8" s="35">
        <v>341.32611963380657</v>
      </c>
      <c r="G8" s="35">
        <v>1365.3044785352263</v>
      </c>
      <c r="H8" s="35">
        <v>1023.9783589014195</v>
      </c>
      <c r="I8" s="35">
        <v>1535.9675383521292</v>
      </c>
      <c r="J8" s="35">
        <v>2218.6197776197423</v>
      </c>
      <c r="K8" s="35">
        <v>2559.945897253549</v>
      </c>
      <c r="L8" s="35">
        <v>1706.6305981690325</v>
      </c>
      <c r="M8" s="35">
        <v>1706.6305981690325</v>
      </c>
      <c r="N8" s="35">
        <v>2389.2828374366454</v>
      </c>
      <c r="O8" s="35">
        <v>2730.6089570704526</v>
      </c>
      <c r="P8" s="35">
        <v>2303.9513075281939</v>
      </c>
      <c r="Q8" s="35">
        <v>2645.2774271620005</v>
      </c>
      <c r="R8" s="35">
        <v>1877.2936579859359</v>
      </c>
      <c r="S8" s="35">
        <v>1877.2936579859359</v>
      </c>
      <c r="T8" s="35">
        <v>1791.9621280774843</v>
      </c>
      <c r="U8" s="35">
        <v>1791.9621280774843</v>
      </c>
    </row>
    <row r="9" spans="2:21" ht="15.6" x14ac:dyDescent="0.3">
      <c r="B9" s="40" t="s">
        <v>66</v>
      </c>
      <c r="C9" s="35">
        <v>2304.6080156388412</v>
      </c>
      <c r="D9" s="35">
        <v>2535.0688172027258</v>
      </c>
      <c r="E9" s="35">
        <v>2419.8384164207837</v>
      </c>
      <c r="F9" s="35">
        <v>460.92160312776826</v>
      </c>
      <c r="G9" s="35">
        <v>1843.6864125110731</v>
      </c>
      <c r="H9" s="35">
        <v>1382.7648093833047</v>
      </c>
      <c r="I9" s="35">
        <v>2074.1472140749574</v>
      </c>
      <c r="J9" s="35">
        <v>2995.9904203304941</v>
      </c>
      <c r="K9" s="35">
        <v>3456.912023458262</v>
      </c>
      <c r="L9" s="35">
        <v>2304.6080156388412</v>
      </c>
      <c r="M9" s="35">
        <v>2304.6080156388412</v>
      </c>
      <c r="N9" s="35">
        <v>3226.4512218943773</v>
      </c>
      <c r="O9" s="35">
        <v>3687.3728250221461</v>
      </c>
      <c r="P9" s="35">
        <v>3111.2208211124357</v>
      </c>
      <c r="Q9" s="35">
        <v>3572.1424242402045</v>
      </c>
      <c r="R9" s="35">
        <v>2535.0688172027258</v>
      </c>
      <c r="S9" s="35">
        <v>2535.0688172027258</v>
      </c>
      <c r="T9" s="35">
        <v>2419.8384164207837</v>
      </c>
      <c r="U9" s="35">
        <v>2419.8384164207837</v>
      </c>
    </row>
    <row r="10" spans="2:21" ht="15.6" x14ac:dyDescent="0.3">
      <c r="B10" s="44" t="s">
        <v>78</v>
      </c>
      <c r="C10" s="35">
        <v>3799.5515593133632</v>
      </c>
      <c r="D10" s="35">
        <v>4179.5067152447</v>
      </c>
      <c r="E10" s="35">
        <v>3989.5291372790316</v>
      </c>
      <c r="F10" s="35">
        <v>759.91031186267264</v>
      </c>
      <c r="G10" s="35">
        <v>3039.6412474506906</v>
      </c>
      <c r="H10" s="35">
        <v>2279.7309355880179</v>
      </c>
      <c r="I10" s="35">
        <v>3419.5964033820269</v>
      </c>
      <c r="J10" s="35">
        <v>4939.4170271073726</v>
      </c>
      <c r="K10" s="35">
        <v>5699.3273389700444</v>
      </c>
      <c r="L10" s="35">
        <v>3799.5515593133632</v>
      </c>
      <c r="M10" s="35">
        <v>3799.5515593133632</v>
      </c>
      <c r="N10" s="35">
        <v>5319.3721830387085</v>
      </c>
      <c r="O10" s="35">
        <v>6079.2824949013811</v>
      </c>
      <c r="P10" s="35">
        <v>5129.3946050730401</v>
      </c>
      <c r="Q10" s="35">
        <v>5889.3049169357128</v>
      </c>
      <c r="R10" s="35">
        <v>4179.5067152447</v>
      </c>
      <c r="S10" s="35">
        <v>4179.5067152447</v>
      </c>
      <c r="T10" s="35">
        <v>3989.5291372790316</v>
      </c>
      <c r="U10" s="35">
        <v>3989.5291372790316</v>
      </c>
    </row>
    <row r="11" spans="2:21" ht="15.6" x14ac:dyDescent="0.3">
      <c r="B11" s="40" t="s">
        <v>79</v>
      </c>
      <c r="C11" s="35">
        <v>1970.6986452077795</v>
      </c>
      <c r="D11" s="35">
        <v>2167.7685097285575</v>
      </c>
      <c r="E11" s="35">
        <v>2069.2335774681687</v>
      </c>
      <c r="F11" s="35">
        <v>394.13972904155588</v>
      </c>
      <c r="G11" s="35">
        <v>1576.5589161662235</v>
      </c>
      <c r="H11" s="35">
        <v>1182.4191871246676</v>
      </c>
      <c r="I11" s="35">
        <v>1773.6287806870016</v>
      </c>
      <c r="J11" s="35">
        <v>2561.9082387701137</v>
      </c>
      <c r="K11" s="35">
        <v>2956.047967811669</v>
      </c>
      <c r="L11" s="35">
        <v>1970.6986452077795</v>
      </c>
      <c r="M11" s="35">
        <v>1970.6986452077795</v>
      </c>
      <c r="N11" s="35">
        <v>2758.9781032908913</v>
      </c>
      <c r="O11" s="35">
        <v>3153.1178323324471</v>
      </c>
      <c r="P11" s="35">
        <v>2660.4431710305025</v>
      </c>
      <c r="Q11" s="35">
        <v>3054.5829000720582</v>
      </c>
      <c r="R11" s="35">
        <v>2167.7685097285575</v>
      </c>
      <c r="S11" s="35">
        <v>2167.7685097285575</v>
      </c>
      <c r="T11" s="35">
        <v>2069.2335774681687</v>
      </c>
      <c r="U11" s="35">
        <v>2069.2335774681687</v>
      </c>
    </row>
    <row r="12" spans="2:21" ht="15.6" x14ac:dyDescent="0.3">
      <c r="B12" s="44" t="s">
        <v>80</v>
      </c>
      <c r="C12" s="35">
        <v>2389.2828374366454</v>
      </c>
      <c r="D12" s="35">
        <v>2628.2111211803103</v>
      </c>
      <c r="E12" s="35">
        <v>2508.7469793084779</v>
      </c>
      <c r="F12" s="35">
        <v>477.85656748732913</v>
      </c>
      <c r="G12" s="35">
        <v>1911.4262699493165</v>
      </c>
      <c r="H12" s="35">
        <v>1433.5697024619872</v>
      </c>
      <c r="I12" s="35">
        <v>2150.354553692981</v>
      </c>
      <c r="J12" s="35">
        <v>3106.0676886676392</v>
      </c>
      <c r="K12" s="35">
        <v>3583.9242561549686</v>
      </c>
      <c r="L12" s="35">
        <v>2389.2828374366454</v>
      </c>
      <c r="M12" s="35">
        <v>2389.2828374366454</v>
      </c>
      <c r="N12" s="35">
        <v>3344.9959724113037</v>
      </c>
      <c r="O12" s="35">
        <v>3822.852539898633</v>
      </c>
      <c r="P12" s="35">
        <v>3225.5318305394717</v>
      </c>
      <c r="Q12" s="35">
        <v>3703.388398026801</v>
      </c>
      <c r="R12" s="35">
        <v>2628.2111211803103</v>
      </c>
      <c r="S12" s="35">
        <v>2628.2111211803103</v>
      </c>
      <c r="T12" s="35">
        <v>2508.7469793084779</v>
      </c>
      <c r="U12" s="35">
        <v>2508.7469793084779</v>
      </c>
    </row>
    <row r="13" spans="2:21" ht="15.6" x14ac:dyDescent="0.3">
      <c r="B13" s="40" t="s">
        <v>81</v>
      </c>
      <c r="C13" s="35">
        <v>3226.4512218943778</v>
      </c>
      <c r="D13" s="35">
        <v>3549.0963440838159</v>
      </c>
      <c r="E13" s="35">
        <v>3387.7737829890966</v>
      </c>
      <c r="F13" s="35">
        <v>645.29024437887551</v>
      </c>
      <c r="G13" s="35">
        <v>2581.1609775155021</v>
      </c>
      <c r="H13" s="35">
        <v>1935.8707331366268</v>
      </c>
      <c r="I13" s="35">
        <v>2903.8060997049402</v>
      </c>
      <c r="J13" s="35">
        <v>4194.3865884626912</v>
      </c>
      <c r="K13" s="35">
        <v>4839.6768328415665</v>
      </c>
      <c r="L13" s="35">
        <v>3226.4512218943778</v>
      </c>
      <c r="M13" s="35">
        <v>3226.4512218943778</v>
      </c>
      <c r="N13" s="35">
        <v>4517.0317106521288</v>
      </c>
      <c r="O13" s="35">
        <v>5162.3219550310041</v>
      </c>
      <c r="P13" s="35">
        <v>4355.7091495574095</v>
      </c>
      <c r="Q13" s="35">
        <v>5000.9993939362857</v>
      </c>
      <c r="R13" s="35">
        <v>3549.0963440838159</v>
      </c>
      <c r="S13" s="35">
        <v>3549.0963440838159</v>
      </c>
      <c r="T13" s="35">
        <v>3387.7737829890966</v>
      </c>
      <c r="U13" s="35">
        <v>3387.7737829890966</v>
      </c>
    </row>
    <row r="14" spans="2:21" ht="15.6" x14ac:dyDescent="0.3">
      <c r="B14" s="44" t="s">
        <v>82</v>
      </c>
      <c r="C14" s="35">
        <v>5319.3721830387085</v>
      </c>
      <c r="D14" s="35">
        <v>5851.3094013425798</v>
      </c>
      <c r="E14" s="35">
        <v>5585.3407921906437</v>
      </c>
      <c r="F14" s="35">
        <v>1063.8744366077417</v>
      </c>
      <c r="G14" s="35">
        <v>4255.4977464309668</v>
      </c>
      <c r="H14" s="35">
        <v>3191.6233098232251</v>
      </c>
      <c r="I14" s="35">
        <v>4787.4349647348372</v>
      </c>
      <c r="J14" s="35">
        <v>6915.1838379503206</v>
      </c>
      <c r="K14" s="35">
        <v>7979.0582745580632</v>
      </c>
      <c r="L14" s="35">
        <v>5319.3721830387085</v>
      </c>
      <c r="M14" s="35">
        <v>5319.3721830387085</v>
      </c>
      <c r="N14" s="35">
        <v>7447.1210562541919</v>
      </c>
      <c r="O14" s="35">
        <v>8510.9954928619336</v>
      </c>
      <c r="P14" s="35">
        <v>7181.1524471022567</v>
      </c>
      <c r="Q14" s="35">
        <v>8245.0268837099975</v>
      </c>
      <c r="R14" s="35">
        <v>5851.3094013425798</v>
      </c>
      <c r="S14" s="35">
        <v>5851.3094013425798</v>
      </c>
      <c r="T14" s="35">
        <v>5585.3407921906437</v>
      </c>
      <c r="U14" s="35">
        <v>5585.3407921906437</v>
      </c>
    </row>
    <row r="15" spans="2:21" ht="15.6" x14ac:dyDescent="0.3">
      <c r="B15" s="44" t="s">
        <v>83</v>
      </c>
      <c r="C15" s="35">
        <v>1461.4811</v>
      </c>
      <c r="D15" s="35">
        <v>1607.6292100000001</v>
      </c>
      <c r="E15" s="35">
        <v>1534.555155</v>
      </c>
      <c r="F15" s="35">
        <v>292.29622000000001</v>
      </c>
      <c r="G15" s="35">
        <v>1169.18488</v>
      </c>
      <c r="H15" s="35">
        <v>876.88865999999996</v>
      </c>
      <c r="I15" s="35">
        <v>1315.3329900000001</v>
      </c>
      <c r="J15" s="35">
        <v>1899.92543</v>
      </c>
      <c r="K15" s="35">
        <v>2192.22165</v>
      </c>
      <c r="L15" s="35">
        <v>1461.4811</v>
      </c>
      <c r="M15" s="35">
        <v>1461.4811</v>
      </c>
      <c r="N15" s="35">
        <v>2046.0735399999999</v>
      </c>
      <c r="O15" s="35">
        <v>2338.36976</v>
      </c>
      <c r="P15" s="35">
        <v>1972.999485</v>
      </c>
      <c r="Q15" s="35">
        <v>2265.295705</v>
      </c>
      <c r="R15" s="35">
        <v>1607.6292100000001</v>
      </c>
      <c r="S15" s="35">
        <v>1607.6292100000001</v>
      </c>
      <c r="T15" s="35">
        <v>1534.555155</v>
      </c>
      <c r="U15" s="35">
        <v>1534.555155</v>
      </c>
    </row>
    <row r="16" spans="2:21" ht="15.6" x14ac:dyDescent="0.3">
      <c r="B16" s="44" t="s">
        <v>84</v>
      </c>
      <c r="C16" s="35">
        <v>1519.8976</v>
      </c>
      <c r="D16" s="35">
        <v>1671.8873600000002</v>
      </c>
      <c r="E16" s="35">
        <v>1595.89248</v>
      </c>
      <c r="F16" s="35">
        <v>303.97952000000004</v>
      </c>
      <c r="G16" s="35">
        <v>1215.9180800000001</v>
      </c>
      <c r="H16" s="35">
        <v>911.93855999999994</v>
      </c>
      <c r="I16" s="35">
        <v>1367.9078400000001</v>
      </c>
      <c r="J16" s="35">
        <v>1975.86688</v>
      </c>
      <c r="K16" s="35">
        <v>2279.8463999999999</v>
      </c>
      <c r="L16" s="35">
        <v>1519.8976</v>
      </c>
      <c r="M16" s="35">
        <v>1519.8976</v>
      </c>
      <c r="N16" s="35">
        <v>2127.85664</v>
      </c>
      <c r="O16" s="35">
        <v>2431.8361600000003</v>
      </c>
      <c r="P16" s="35">
        <v>2051.8617600000002</v>
      </c>
      <c r="Q16" s="35">
        <v>2355.8412800000001</v>
      </c>
      <c r="R16" s="35">
        <v>1671.8873600000002</v>
      </c>
      <c r="S16" s="35">
        <v>1671.8873600000002</v>
      </c>
      <c r="T16" s="35">
        <v>1595.89248</v>
      </c>
      <c r="U16" s="35">
        <v>1595.89248</v>
      </c>
    </row>
    <row r="17" spans="2:21" ht="15.6" x14ac:dyDescent="0.3">
      <c r="B17" s="44" t="s">
        <v>85</v>
      </c>
      <c r="C17" s="35">
        <v>1582.0586000000001</v>
      </c>
      <c r="D17" s="35">
        <v>1740.2644600000003</v>
      </c>
      <c r="E17" s="35">
        <v>1661.1615300000001</v>
      </c>
      <c r="F17" s="35">
        <v>316.41172000000006</v>
      </c>
      <c r="G17" s="35">
        <v>1265.6468800000002</v>
      </c>
      <c r="H17" s="35">
        <v>949.23515999999995</v>
      </c>
      <c r="I17" s="35">
        <v>1423.85274</v>
      </c>
      <c r="J17" s="35">
        <v>2056.6761800000004</v>
      </c>
      <c r="K17" s="35">
        <v>2373.0879</v>
      </c>
      <c r="L17" s="35">
        <v>1582.0586000000001</v>
      </c>
      <c r="M17" s="35">
        <v>1582.0586000000001</v>
      </c>
      <c r="N17" s="35">
        <v>2214.88204</v>
      </c>
      <c r="O17" s="35">
        <v>2531.2937600000005</v>
      </c>
      <c r="P17" s="35">
        <v>2135.7791100000004</v>
      </c>
      <c r="Q17" s="35">
        <v>2452.19083</v>
      </c>
      <c r="R17" s="35">
        <v>1740.2644600000003</v>
      </c>
      <c r="S17" s="35">
        <v>1740.2644600000003</v>
      </c>
      <c r="T17" s="35">
        <v>1661.1615300000001</v>
      </c>
      <c r="U17" s="35">
        <v>1661.1615300000001</v>
      </c>
    </row>
    <row r="18" spans="2:21" ht="15.6" x14ac:dyDescent="0.3">
      <c r="B18" s="44" t="s">
        <v>98</v>
      </c>
      <c r="C18" s="35">
        <v>1567.4879000000001</v>
      </c>
      <c r="D18" s="35">
        <v>1724.2366900000002</v>
      </c>
      <c r="E18" s="35">
        <v>1645.8622950000001</v>
      </c>
      <c r="F18" s="35">
        <v>313.49758000000003</v>
      </c>
      <c r="G18" s="35">
        <v>1253.9903200000001</v>
      </c>
      <c r="H18" s="35">
        <v>940.49274000000003</v>
      </c>
      <c r="I18" s="35">
        <v>1410.7391100000002</v>
      </c>
      <c r="J18" s="35">
        <v>2037.7342700000002</v>
      </c>
      <c r="K18" s="35">
        <v>2351.2318500000001</v>
      </c>
      <c r="L18" s="35">
        <v>1567.4879000000001</v>
      </c>
      <c r="M18" s="35">
        <v>1567.4879000000001</v>
      </c>
      <c r="N18" s="35">
        <v>2194.48306</v>
      </c>
      <c r="O18" s="35">
        <v>2507.9806400000002</v>
      </c>
      <c r="P18" s="35">
        <v>2116.1086650000002</v>
      </c>
      <c r="Q18" s="35">
        <v>2429.6062450000004</v>
      </c>
      <c r="R18" s="35">
        <v>1724.2366900000002</v>
      </c>
      <c r="S18" s="35">
        <v>1724.2366900000002</v>
      </c>
      <c r="T18" s="35">
        <v>1645.8622950000001</v>
      </c>
      <c r="U18" s="35">
        <v>1645.8622950000001</v>
      </c>
    </row>
    <row r="19" spans="2:21" x14ac:dyDescent="0.3">
      <c r="B19" s="36" t="s">
        <v>86</v>
      </c>
    </row>
    <row r="20" spans="2:21" x14ac:dyDescent="0.3">
      <c r="B20" s="36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DAD5-70EC-4F23-AB12-6DE810BE86EF}">
  <dimension ref="B1:P35"/>
  <sheetViews>
    <sheetView showGridLines="0" tabSelected="1" workbookViewId="0"/>
  </sheetViews>
  <sheetFormatPr baseColWidth="10" defaultRowHeight="14.4" x14ac:dyDescent="0.3"/>
  <cols>
    <col min="1" max="1" width="4.77734375" customWidth="1"/>
    <col min="2" max="2" width="20.6640625" bestFit="1" customWidth="1"/>
    <col min="3" max="3" width="17.6640625" bestFit="1" customWidth="1"/>
    <col min="4" max="4" width="53.88671875" bestFit="1" customWidth="1"/>
    <col min="5" max="5" width="5.88671875" bestFit="1" customWidth="1"/>
    <col min="6" max="7" width="16.6640625" customWidth="1"/>
    <col min="8" max="8" width="15" customWidth="1"/>
    <col min="9" max="9" width="20.77734375" customWidth="1"/>
    <col min="10" max="11" width="17.6640625" customWidth="1"/>
    <col min="12" max="12" width="6.109375" customWidth="1"/>
    <col min="13" max="13" width="17.6640625" style="9" customWidth="1"/>
    <col min="14" max="15" width="19.88671875" style="9" customWidth="1"/>
    <col min="16" max="16" width="17.6640625" style="16" bestFit="1" customWidth="1"/>
  </cols>
  <sheetData>
    <row r="1" spans="2:16" ht="15" thickBot="1" x14ac:dyDescent="0.35"/>
    <row r="2" spans="2:16" ht="15" thickBot="1" x14ac:dyDescent="0.35">
      <c r="B2" s="24" t="s">
        <v>0</v>
      </c>
      <c r="C2" s="17">
        <v>23135908136.41</v>
      </c>
      <c r="D2" s="1"/>
    </row>
    <row r="3" spans="2:16" ht="15" thickBot="1" x14ac:dyDescent="0.35">
      <c r="P3" s="10"/>
    </row>
    <row r="4" spans="2:16" ht="43.8" thickBot="1" x14ac:dyDescent="0.35">
      <c r="B4" s="24" t="s">
        <v>1</v>
      </c>
      <c r="C4" s="25" t="s">
        <v>2</v>
      </c>
      <c r="D4" s="25" t="s">
        <v>3</v>
      </c>
      <c r="E4" s="25" t="s">
        <v>4</v>
      </c>
      <c r="F4" s="26" t="s">
        <v>49</v>
      </c>
      <c r="G4" s="26" t="s">
        <v>50</v>
      </c>
      <c r="H4" s="26" t="s">
        <v>51</v>
      </c>
      <c r="I4" s="26" t="s">
        <v>52</v>
      </c>
      <c r="J4" s="26" t="s">
        <v>53</v>
      </c>
      <c r="K4" s="26" t="s">
        <v>54</v>
      </c>
      <c r="L4" s="27" t="s">
        <v>55</v>
      </c>
      <c r="M4" s="28" t="s">
        <v>56</v>
      </c>
      <c r="N4" s="26" t="s">
        <v>99</v>
      </c>
      <c r="O4" s="42" t="s">
        <v>100</v>
      </c>
      <c r="P4" s="23" t="s">
        <v>57</v>
      </c>
    </row>
    <row r="5" spans="2:16" x14ac:dyDescent="0.3">
      <c r="B5" s="2">
        <v>3520</v>
      </c>
      <c r="C5" s="3" t="s">
        <v>5</v>
      </c>
      <c r="D5" s="4" t="s">
        <v>6</v>
      </c>
      <c r="E5" s="5">
        <v>4</v>
      </c>
      <c r="F5" s="11">
        <v>43511205.448969297</v>
      </c>
      <c r="G5" s="12">
        <v>40511260.081447899</v>
      </c>
      <c r="H5" s="12">
        <v>4912091.5294117602</v>
      </c>
      <c r="I5" s="12">
        <v>206004308.34</v>
      </c>
      <c r="J5" s="12">
        <f>+SUMIFS('BASE ENERO'!F:F,'BASE ENERO'!B:B,'LIQUIDACIÓN ENERO 2026'!E5)</f>
        <v>752743485.38999987</v>
      </c>
      <c r="K5" s="12">
        <f>+J5-SUM(F5:I5)</f>
        <v>457804619.9901709</v>
      </c>
      <c r="L5" s="13">
        <f t="shared" ref="L5:L32" si="0">+K5/SUM($K$5:$K$32)</f>
        <v>2.4414470832598359E-2</v>
      </c>
      <c r="M5" s="14">
        <f t="shared" ref="M5:M32" si="1">+L5*($C$2-SUM($F$33:$H$33))</f>
        <v>489823078.44544184</v>
      </c>
      <c r="N5" s="18">
        <v>9337391.6999999993</v>
      </c>
      <c r="O5" s="45">
        <v>-1806421.6408414422</v>
      </c>
      <c r="P5" s="22">
        <f t="shared" ref="P5:P32" si="2">+SUM(M5,F5:H5,N5:O5)</f>
        <v>586288605.5644294</v>
      </c>
    </row>
    <row r="6" spans="2:16" x14ac:dyDescent="0.3">
      <c r="B6" s="2">
        <v>1337</v>
      </c>
      <c r="C6" s="3" t="s">
        <v>9</v>
      </c>
      <c r="D6" s="4" t="s">
        <v>10</v>
      </c>
      <c r="E6" s="5">
        <v>7</v>
      </c>
      <c r="F6" s="11">
        <v>36561189.331322201</v>
      </c>
      <c r="G6" s="12">
        <v>19880712.171945699</v>
      </c>
      <c r="H6" s="12">
        <v>6086875.6380090397</v>
      </c>
      <c r="I6" s="12">
        <v>187751669.58000001</v>
      </c>
      <c r="J6" s="12">
        <f>+SUMIFS('BASE ENERO'!F:F,'BASE ENERO'!B:B,'LIQUIDACIÓN ENERO 2026'!E6)</f>
        <v>644991192.02999997</v>
      </c>
      <c r="K6" s="12">
        <f t="shared" ref="K6:K32" si="3">+J6-SUM(F6:I6)</f>
        <v>394710745.30872303</v>
      </c>
      <c r="L6" s="13">
        <f t="shared" si="0"/>
        <v>2.1049708888608153E-2</v>
      </c>
      <c r="M6" s="14">
        <f t="shared" si="1"/>
        <v>422316472.83674079</v>
      </c>
      <c r="N6" s="18">
        <v>0</v>
      </c>
      <c r="O6" s="45">
        <v>-1334541.4184394151</v>
      </c>
      <c r="P6" s="22">
        <f t="shared" si="2"/>
        <v>483510708.5595783</v>
      </c>
    </row>
    <row r="7" spans="2:16" x14ac:dyDescent="0.3">
      <c r="B7" s="2">
        <v>1327</v>
      </c>
      <c r="C7" s="3" t="s">
        <v>11</v>
      </c>
      <c r="D7" s="4" t="s">
        <v>12</v>
      </c>
      <c r="E7" s="5">
        <v>12</v>
      </c>
      <c r="F7" s="11">
        <v>101275833.977878</v>
      </c>
      <c r="G7" s="12">
        <v>88617790.407239795</v>
      </c>
      <c r="H7" s="12">
        <v>9109464.2352941092</v>
      </c>
      <c r="I7" s="12">
        <v>534688020.16000003</v>
      </c>
      <c r="J7" s="12">
        <f>+SUMIFS('BASE ENERO'!F:F,'BASE ENERO'!B:B,'LIQUIDACIÓN ENERO 2026'!E7)</f>
        <v>1680265994.98</v>
      </c>
      <c r="K7" s="12">
        <f t="shared" si="3"/>
        <v>946574886.19958806</v>
      </c>
      <c r="L7" s="13">
        <f t="shared" si="0"/>
        <v>5.0480322698547971E-2</v>
      </c>
      <c r="M7" s="14">
        <f t="shared" si="1"/>
        <v>1012777513.5763825</v>
      </c>
      <c r="N7" s="18">
        <v>0</v>
      </c>
      <c r="O7" s="45">
        <v>-3612815.5297343386</v>
      </c>
      <c r="P7" s="22">
        <f t="shared" si="2"/>
        <v>1208167786.6670599</v>
      </c>
    </row>
    <row r="8" spans="2:16" x14ac:dyDescent="0.3">
      <c r="B8" s="2">
        <v>1333</v>
      </c>
      <c r="C8" s="3" t="s">
        <v>13</v>
      </c>
      <c r="D8" s="4" t="s">
        <v>44</v>
      </c>
      <c r="E8" s="5">
        <v>25</v>
      </c>
      <c r="F8" s="11">
        <v>34952032.292609297</v>
      </c>
      <c r="G8" s="12">
        <v>19946831.185520299</v>
      </c>
      <c r="H8" s="12">
        <v>4565810.7149321204</v>
      </c>
      <c r="I8" s="12">
        <v>188359123.94</v>
      </c>
      <c r="J8" s="12">
        <f>+SUMIFS('BASE ENERO'!F:F,'BASE ENERO'!B:B,'LIQUIDACIÓN ENERO 2026'!E8)</f>
        <v>692254038.56999993</v>
      </c>
      <c r="K8" s="12">
        <f t="shared" si="3"/>
        <v>444430240.43693823</v>
      </c>
      <c r="L8" s="13">
        <f t="shared" si="0"/>
        <v>2.3701222461462414E-2</v>
      </c>
      <c r="M8" s="14">
        <f t="shared" si="1"/>
        <v>475513306.37454647</v>
      </c>
      <c r="N8" s="18">
        <v>24899711.199999999</v>
      </c>
      <c r="O8" s="45">
        <v>-1490888.5695037844</v>
      </c>
      <c r="P8" s="22">
        <f t="shared" si="2"/>
        <v>558386803.19810438</v>
      </c>
    </row>
    <row r="9" spans="2:16" x14ac:dyDescent="0.3">
      <c r="B9" s="2">
        <v>1336</v>
      </c>
      <c r="C9" s="3" t="s">
        <v>14</v>
      </c>
      <c r="D9" s="4" t="s">
        <v>15</v>
      </c>
      <c r="E9" s="5">
        <v>26</v>
      </c>
      <c r="F9" s="11">
        <v>65203098.158873796</v>
      </c>
      <c r="G9" s="12">
        <v>31781377.348416202</v>
      </c>
      <c r="H9" s="12">
        <v>9317514.5701357406</v>
      </c>
      <c r="I9" s="12">
        <v>351621633.06999999</v>
      </c>
      <c r="J9" s="12">
        <f>+SUMIFS('BASE ENERO'!F:F,'BASE ENERO'!B:B,'LIQUIDACIÓN ENERO 2026'!E9)</f>
        <v>1131342555.7099998</v>
      </c>
      <c r="K9" s="12">
        <f t="shared" si="3"/>
        <v>673418932.56257403</v>
      </c>
      <c r="L9" s="13">
        <f t="shared" si="0"/>
        <v>3.5913064589696536E-2</v>
      </c>
      <c r="M9" s="14">
        <f t="shared" si="1"/>
        <v>720517269.21918225</v>
      </c>
      <c r="N9" s="18">
        <v>7781159.75</v>
      </c>
      <c r="O9" s="45">
        <v>-2243867.788121568</v>
      </c>
      <c r="P9" s="22">
        <f t="shared" si="2"/>
        <v>832356551.25848639</v>
      </c>
    </row>
    <row r="10" spans="2:16" x14ac:dyDescent="0.3">
      <c r="B10" s="2">
        <v>1345</v>
      </c>
      <c r="C10" s="3" t="s">
        <v>16</v>
      </c>
      <c r="D10" s="4" t="s">
        <v>6</v>
      </c>
      <c r="E10" s="5">
        <v>34</v>
      </c>
      <c r="F10" s="11">
        <v>92105129.531422794</v>
      </c>
      <c r="G10" s="12">
        <v>101325180.63348401</v>
      </c>
      <c r="H10" s="12">
        <v>4905009.2126696799</v>
      </c>
      <c r="I10" s="12">
        <v>551583451.28999996</v>
      </c>
      <c r="J10" s="12">
        <f>+SUMIFS('BASE ENERO'!F:F,'BASE ENERO'!B:B,'LIQUIDACIÓN ENERO 2026'!E10)</f>
        <v>2055708575.4899998</v>
      </c>
      <c r="K10" s="12">
        <f t="shared" si="3"/>
        <v>1305789804.8224235</v>
      </c>
      <c r="L10" s="13">
        <f t="shared" si="0"/>
        <v>6.963705849894182E-2</v>
      </c>
      <c r="M10" s="14">
        <f t="shared" si="1"/>
        <v>1397115612.364341</v>
      </c>
      <c r="N10" s="18">
        <v>43574494.600000001</v>
      </c>
      <c r="O10" s="45">
        <v>-4556711.6439154325</v>
      </c>
      <c r="P10" s="22">
        <f t="shared" si="2"/>
        <v>1634468714.6980019</v>
      </c>
    </row>
    <row r="11" spans="2:16" x14ac:dyDescent="0.3">
      <c r="B11" s="2">
        <v>1350</v>
      </c>
      <c r="C11" s="3" t="s">
        <v>17</v>
      </c>
      <c r="D11" s="4" t="s">
        <v>18</v>
      </c>
      <c r="E11" s="5">
        <v>39</v>
      </c>
      <c r="F11" s="11">
        <v>102938935.29311199</v>
      </c>
      <c r="G11" s="12">
        <v>94173166.144796297</v>
      </c>
      <c r="H11" s="12">
        <v>5959151.5294117602</v>
      </c>
      <c r="I11" s="12">
        <v>641420418.86000001</v>
      </c>
      <c r="J11" s="12">
        <f>+SUMIFS('BASE ENERO'!F:F,'BASE ENERO'!B:B,'LIQUIDACIÓN ENERO 2026'!E11)</f>
        <v>2029415952.8499999</v>
      </c>
      <c r="K11" s="12">
        <f t="shared" si="3"/>
        <v>1184924281.0226798</v>
      </c>
      <c r="L11" s="13">
        <f t="shared" si="0"/>
        <v>6.3191365999073823E-2</v>
      </c>
      <c r="M11" s="14">
        <f t="shared" si="1"/>
        <v>1267796858.554512</v>
      </c>
      <c r="N11" s="18">
        <v>0</v>
      </c>
      <c r="O11" s="45">
        <v>-4309638.1904767491</v>
      </c>
      <c r="P11" s="22">
        <f t="shared" si="2"/>
        <v>1466558473.3313556</v>
      </c>
    </row>
    <row r="12" spans="2:16" x14ac:dyDescent="0.3">
      <c r="B12" s="2">
        <v>1338</v>
      </c>
      <c r="C12" s="3" t="s">
        <v>19</v>
      </c>
      <c r="D12" s="4" t="s">
        <v>20</v>
      </c>
      <c r="E12" s="5">
        <v>42</v>
      </c>
      <c r="F12" s="11">
        <v>58107419.897435799</v>
      </c>
      <c r="G12" s="12">
        <v>54225753.574660599</v>
      </c>
      <c r="H12" s="12">
        <v>4909569.4479638003</v>
      </c>
      <c r="I12" s="12">
        <v>325310928</v>
      </c>
      <c r="J12" s="12">
        <f>+SUMIFS('BASE ENERO'!F:F,'BASE ENERO'!B:B,'LIQUIDACIÓN ENERO 2026'!E12)</f>
        <v>1251807591.1599998</v>
      </c>
      <c r="K12" s="12">
        <f t="shared" si="3"/>
        <v>809253920.23993969</v>
      </c>
      <c r="L12" s="13">
        <f t="shared" si="0"/>
        <v>4.3157070438232102E-2</v>
      </c>
      <c r="M12" s="14">
        <f t="shared" si="1"/>
        <v>865852438.23987579</v>
      </c>
      <c r="N12" s="18">
        <v>48243190.449999996</v>
      </c>
      <c r="O12" s="45">
        <v>-2906563.2284632614</v>
      </c>
      <c r="P12" s="22">
        <f t="shared" si="2"/>
        <v>1028431808.3814728</v>
      </c>
    </row>
    <row r="13" spans="2:16" x14ac:dyDescent="0.3">
      <c r="B13" s="2">
        <v>1322</v>
      </c>
      <c r="C13" s="3" t="s">
        <v>21</v>
      </c>
      <c r="D13" s="4" t="s">
        <v>22</v>
      </c>
      <c r="E13" s="5">
        <v>44</v>
      </c>
      <c r="F13" s="11">
        <v>54723269.156359904</v>
      </c>
      <c r="G13" s="12">
        <v>47863704.271493196</v>
      </c>
      <c r="H13" s="12">
        <v>5554421.5927601801</v>
      </c>
      <c r="I13" s="12">
        <v>266319754.52000001</v>
      </c>
      <c r="J13" s="12">
        <f>+SUMIFS('BASE ENERO'!F:F,'BASE ENERO'!B:B,'LIQUIDACIÓN ENERO 2026'!E13)</f>
        <v>1011795342.28</v>
      </c>
      <c r="K13" s="12">
        <f t="shared" si="3"/>
        <v>637334192.73938668</v>
      </c>
      <c r="L13" s="13">
        <f t="shared" si="0"/>
        <v>3.3988685084889392E-2</v>
      </c>
      <c r="M13" s="14">
        <f t="shared" si="1"/>
        <v>681908793.9585439</v>
      </c>
      <c r="N13" s="18">
        <v>0</v>
      </c>
      <c r="O13" s="45">
        <v>-2301381.9678472746</v>
      </c>
      <c r="P13" s="22">
        <f t="shared" si="2"/>
        <v>787748807.01130998</v>
      </c>
    </row>
    <row r="14" spans="2:16" x14ac:dyDescent="0.3">
      <c r="B14" s="2">
        <v>1349</v>
      </c>
      <c r="C14" s="3" t="s">
        <v>23</v>
      </c>
      <c r="D14" s="4" t="s">
        <v>24</v>
      </c>
      <c r="E14" s="5">
        <v>47</v>
      </c>
      <c r="F14" s="11">
        <v>43303204.496731997</v>
      </c>
      <c r="G14" s="12">
        <v>28290684.524886802</v>
      </c>
      <c r="H14" s="12">
        <v>6924055.4389140196</v>
      </c>
      <c r="I14" s="12">
        <v>191923410.33000001</v>
      </c>
      <c r="J14" s="12">
        <f>+SUMIFS('BASE ENERO'!F:F,'BASE ENERO'!B:B,'LIQUIDACIÓN ENERO 2026'!E14)</f>
        <v>664865974.48000002</v>
      </c>
      <c r="K14" s="12">
        <f t="shared" si="3"/>
        <v>394424619.68946719</v>
      </c>
      <c r="L14" s="13">
        <f t="shared" si="0"/>
        <v>2.1034449965301676E-2</v>
      </c>
      <c r="M14" s="14">
        <f t="shared" si="1"/>
        <v>422010335.839589</v>
      </c>
      <c r="N14" s="18">
        <v>12449855.6</v>
      </c>
      <c r="O14" s="45">
        <v>-1314253.2236350183</v>
      </c>
      <c r="P14" s="22">
        <f t="shared" si="2"/>
        <v>511663882.67648679</v>
      </c>
    </row>
    <row r="15" spans="2:16" x14ac:dyDescent="0.3">
      <c r="B15" s="2">
        <v>1323</v>
      </c>
      <c r="C15" s="3" t="s">
        <v>7</v>
      </c>
      <c r="D15" s="4" t="s">
        <v>8</v>
      </c>
      <c r="E15" s="5">
        <v>50</v>
      </c>
      <c r="F15" s="11">
        <v>65953280.937154301</v>
      </c>
      <c r="G15" s="12">
        <v>34400927.8733031</v>
      </c>
      <c r="H15" s="12">
        <v>9770529.7737556491</v>
      </c>
      <c r="I15" s="12">
        <v>308025958.60000002</v>
      </c>
      <c r="J15" s="12">
        <f>+SUMIFS('BASE ENERO'!F:F,'BASE ENERO'!B:B,'LIQUIDACIÓN ENERO 2026'!E15)</f>
        <v>1113954211.4199998</v>
      </c>
      <c r="K15" s="12">
        <f t="shared" si="3"/>
        <v>695803514.23578668</v>
      </c>
      <c r="L15" s="13">
        <f t="shared" si="0"/>
        <v>3.7106822128386945E-2</v>
      </c>
      <c r="M15" s="14">
        <f t="shared" si="1"/>
        <v>744467409.13939941</v>
      </c>
      <c r="N15" s="18">
        <v>62249278</v>
      </c>
      <c r="O15" s="45">
        <v>-2351378.5175875495</v>
      </c>
      <c r="P15" s="22">
        <f t="shared" si="2"/>
        <v>914490047.20602489</v>
      </c>
    </row>
    <row r="16" spans="2:16" x14ac:dyDescent="0.3">
      <c r="B16" s="2">
        <v>1341</v>
      </c>
      <c r="C16" s="3" t="s">
        <v>25</v>
      </c>
      <c r="D16" s="4" t="s">
        <v>26</v>
      </c>
      <c r="E16" s="5">
        <v>61</v>
      </c>
      <c r="F16" s="11">
        <v>16822986.258421302</v>
      </c>
      <c r="G16" s="12">
        <v>19542802.416289501</v>
      </c>
      <c r="H16" s="12">
        <v>1139588.4524886799</v>
      </c>
      <c r="I16" s="12">
        <v>82575443.060000002</v>
      </c>
      <c r="J16" s="12">
        <f>+SUMIFS('BASE ENERO'!F:F,'BASE ENERO'!B:B,'LIQUIDACIÓN ENERO 2026'!E16)</f>
        <v>288411401.90999997</v>
      </c>
      <c r="K16" s="12">
        <f t="shared" si="3"/>
        <v>168330581.72280049</v>
      </c>
      <c r="L16" s="13">
        <f t="shared" si="0"/>
        <v>8.9769781654756194E-3</v>
      </c>
      <c r="M16" s="14">
        <f t="shared" si="1"/>
        <v>180103476.75771472</v>
      </c>
      <c r="N16" s="18">
        <v>4668695.8499999996</v>
      </c>
      <c r="O16" s="45">
        <v>-587803.0556378219</v>
      </c>
      <c r="P16" s="22">
        <f t="shared" si="2"/>
        <v>221689746.67927638</v>
      </c>
    </row>
    <row r="17" spans="2:16" x14ac:dyDescent="0.3">
      <c r="B17" s="2">
        <v>1342</v>
      </c>
      <c r="C17" s="3" t="s">
        <v>25</v>
      </c>
      <c r="D17" s="4" t="s">
        <v>26</v>
      </c>
      <c r="E17" s="5">
        <v>62</v>
      </c>
      <c r="F17" s="11">
        <v>16613843.783810901</v>
      </c>
      <c r="G17" s="12">
        <v>30476881.846153799</v>
      </c>
      <c r="H17" s="12">
        <v>989755.25791855203</v>
      </c>
      <c r="I17" s="12">
        <v>81131765.859999999</v>
      </c>
      <c r="J17" s="12">
        <f>+SUMIFS('BASE ENERO'!F:F,'BASE ENERO'!B:B,'LIQUIDACIÓN ENERO 2026'!E17)</f>
        <v>299540513.22000003</v>
      </c>
      <c r="K17" s="12">
        <f t="shared" si="3"/>
        <v>170328266.47211677</v>
      </c>
      <c r="L17" s="13">
        <f t="shared" si="0"/>
        <v>9.0835136042091893E-3</v>
      </c>
      <c r="M17" s="14">
        <f t="shared" si="1"/>
        <v>182240877.84749535</v>
      </c>
      <c r="N17" s="18">
        <v>3112463.9</v>
      </c>
      <c r="O17" s="45">
        <v>-602969.6592014397</v>
      </c>
      <c r="P17" s="22">
        <f t="shared" si="2"/>
        <v>232830852.97617719</v>
      </c>
    </row>
    <row r="18" spans="2:16" x14ac:dyDescent="0.3">
      <c r="B18" s="2">
        <v>1347</v>
      </c>
      <c r="C18" s="3" t="s">
        <v>27</v>
      </c>
      <c r="D18" s="4" t="s">
        <v>28</v>
      </c>
      <c r="E18" s="5">
        <v>64</v>
      </c>
      <c r="F18" s="11">
        <v>63896121.450980298</v>
      </c>
      <c r="G18" s="12">
        <v>41372514.045248799</v>
      </c>
      <c r="H18" s="12">
        <v>3687367.34841628</v>
      </c>
      <c r="I18" s="12">
        <v>377608132.06</v>
      </c>
      <c r="J18" s="12">
        <f>+SUMIFS('BASE ENERO'!F:F,'BASE ENERO'!B:B,'LIQUIDACIÓN ENERO 2026'!E18)</f>
        <v>1273414456.3899999</v>
      </c>
      <c r="K18" s="12">
        <f t="shared" si="3"/>
        <v>786850321.48535442</v>
      </c>
      <c r="L18" s="13">
        <f t="shared" si="0"/>
        <v>4.1962298728958389E-2</v>
      </c>
      <c r="M18" s="14">
        <f t="shared" si="1"/>
        <v>841881951.20009232</v>
      </c>
      <c r="N18" s="18">
        <v>10893623.65</v>
      </c>
      <c r="O18" s="45">
        <v>-2875342.2478168393</v>
      </c>
      <c r="P18" s="22">
        <f t="shared" si="2"/>
        <v>958856235.44692087</v>
      </c>
    </row>
    <row r="19" spans="2:16" x14ac:dyDescent="0.3">
      <c r="B19" s="2">
        <v>1331</v>
      </c>
      <c r="C19" s="3" t="s">
        <v>29</v>
      </c>
      <c r="D19" s="4" t="s">
        <v>30</v>
      </c>
      <c r="E19" s="5">
        <v>65</v>
      </c>
      <c r="F19" s="11">
        <v>59555320.973353401</v>
      </c>
      <c r="G19" s="12">
        <v>48862564.171945699</v>
      </c>
      <c r="H19" s="12">
        <v>4804905.73755656</v>
      </c>
      <c r="I19" s="12">
        <v>322935378.94</v>
      </c>
      <c r="J19" s="12">
        <f>+SUMIFS('BASE ENERO'!F:F,'BASE ENERO'!B:B,'LIQUIDACIÓN ENERO 2026'!E19)</f>
        <v>1197436753.3099999</v>
      </c>
      <c r="K19" s="12">
        <f t="shared" si="3"/>
        <v>761278583.48714423</v>
      </c>
      <c r="L19" s="13">
        <f t="shared" si="0"/>
        <v>4.0598571880789941E-2</v>
      </c>
      <c r="M19" s="14">
        <f t="shared" si="1"/>
        <v>814521748.00303304</v>
      </c>
      <c r="N19" s="18">
        <v>0</v>
      </c>
      <c r="O19" s="45">
        <v>-2738830.9278867426</v>
      </c>
      <c r="P19" s="22">
        <f t="shared" si="2"/>
        <v>925005707.95800197</v>
      </c>
    </row>
    <row r="20" spans="2:16" x14ac:dyDescent="0.3">
      <c r="B20" s="2">
        <v>1346</v>
      </c>
      <c r="C20" s="3" t="s">
        <v>31</v>
      </c>
      <c r="D20" s="4" t="s">
        <v>32</v>
      </c>
      <c r="E20" s="5">
        <v>68</v>
      </c>
      <c r="F20" s="11">
        <v>103155038.273504</v>
      </c>
      <c r="G20" s="12">
        <v>80725193.095022604</v>
      </c>
      <c r="H20" s="12">
        <v>4763813.5927601801</v>
      </c>
      <c r="I20" s="12">
        <v>482782241.45999998</v>
      </c>
      <c r="J20" s="12">
        <f>+SUMIFS('BASE ENERO'!F:F,'BASE ENERO'!B:B,'LIQUIDACIÓN ENERO 2026'!E20)</f>
        <v>1587460453.6799998</v>
      </c>
      <c r="K20" s="12">
        <f t="shared" si="3"/>
        <v>916034167.25871301</v>
      </c>
      <c r="L20" s="13">
        <f t="shared" si="0"/>
        <v>4.8851602805322372E-2</v>
      </c>
      <c r="M20" s="14">
        <f t="shared" si="1"/>
        <v>980100803.21492398</v>
      </c>
      <c r="N20" s="18">
        <v>12449855.6</v>
      </c>
      <c r="O20" s="45">
        <v>-3512123.8389187604</v>
      </c>
      <c r="P20" s="22">
        <f t="shared" si="2"/>
        <v>1177682579.9372919</v>
      </c>
    </row>
    <row r="21" spans="2:16" x14ac:dyDescent="0.3">
      <c r="B21" s="2">
        <v>1332</v>
      </c>
      <c r="C21" s="3" t="s">
        <v>33</v>
      </c>
      <c r="D21" s="4" t="s">
        <v>34</v>
      </c>
      <c r="E21" s="5">
        <v>76</v>
      </c>
      <c r="F21" s="11">
        <v>60907355.384615302</v>
      </c>
      <c r="G21" s="12">
        <v>39104347.628959201</v>
      </c>
      <c r="H21" s="12">
        <v>8933104.5972850602</v>
      </c>
      <c r="I21" s="12">
        <v>291944019.49000001</v>
      </c>
      <c r="J21" s="12">
        <f>+SUMIFS('BASE ENERO'!F:F,'BASE ENERO'!B:B,'LIQUIDACIÓN ENERO 2026'!E21)</f>
        <v>1014059280.03</v>
      </c>
      <c r="K21" s="12">
        <f t="shared" si="3"/>
        <v>613170452.92914033</v>
      </c>
      <c r="L21" s="13">
        <f t="shared" si="0"/>
        <v>3.2700046012578539E-2</v>
      </c>
      <c r="M21" s="14">
        <f t="shared" si="1"/>
        <v>656055063.12274837</v>
      </c>
      <c r="N21" s="18">
        <v>0</v>
      </c>
      <c r="O21" s="45">
        <v>-2124987.7714348519</v>
      </c>
      <c r="P21" s="22">
        <f t="shared" si="2"/>
        <v>762874882.96217299</v>
      </c>
    </row>
    <row r="22" spans="2:16" x14ac:dyDescent="0.3">
      <c r="B22" s="2">
        <v>1334</v>
      </c>
      <c r="C22" s="3" t="s">
        <v>13</v>
      </c>
      <c r="D22" s="4" t="s">
        <v>44</v>
      </c>
      <c r="E22" s="5">
        <v>84</v>
      </c>
      <c r="F22" s="11">
        <v>40938538.578179903</v>
      </c>
      <c r="G22" s="12">
        <v>26665511.049773701</v>
      </c>
      <c r="H22" s="12">
        <v>3441325.30316742</v>
      </c>
      <c r="I22" s="12">
        <v>205602266.24000001</v>
      </c>
      <c r="J22" s="12">
        <f>+SUMIFS('BASE ENERO'!F:F,'BASE ENERO'!B:B,'LIQUIDACIÓN ENERO 2026'!E22)</f>
        <v>735937730.29999995</v>
      </c>
      <c r="K22" s="12">
        <f t="shared" si="3"/>
        <v>459290089.12887895</v>
      </c>
      <c r="L22" s="13">
        <f t="shared" si="0"/>
        <v>2.4493690092029362E-2</v>
      </c>
      <c r="M22" s="14">
        <f t="shared" si="1"/>
        <v>491412440.00861979</v>
      </c>
      <c r="N22" s="18">
        <v>12449855.6</v>
      </c>
      <c r="O22" s="45">
        <v>-1559320.5388524015</v>
      </c>
      <c r="P22" s="22">
        <f t="shared" si="2"/>
        <v>573348350.00088847</v>
      </c>
    </row>
    <row r="23" spans="2:16" x14ac:dyDescent="0.3">
      <c r="B23" s="2">
        <v>1344</v>
      </c>
      <c r="C23" s="3" t="s">
        <v>35</v>
      </c>
      <c r="D23" s="4" t="s">
        <v>36</v>
      </c>
      <c r="E23" s="5">
        <v>99</v>
      </c>
      <c r="F23" s="11">
        <v>26198494.3790849</v>
      </c>
      <c r="G23" s="12">
        <v>13066012.398189999</v>
      </c>
      <c r="H23" s="12">
        <v>4013145.0316742002</v>
      </c>
      <c r="I23" s="12">
        <v>193965335.74000001</v>
      </c>
      <c r="J23" s="12">
        <f>+SUMIFS('BASE ENERO'!F:F,'BASE ENERO'!B:B,'LIQUIDACIÓN ENERO 2026'!E23)</f>
        <v>659558440.26999998</v>
      </c>
      <c r="K23" s="12">
        <f t="shared" si="3"/>
        <v>422315452.72105086</v>
      </c>
      <c r="L23" s="13">
        <f t="shared" si="0"/>
        <v>2.2521852887450188E-2</v>
      </c>
      <c r="M23" s="14">
        <f t="shared" si="1"/>
        <v>451851829.56726575</v>
      </c>
      <c r="N23" s="18">
        <v>21787247.300000001</v>
      </c>
      <c r="O23" s="45">
        <v>-1383833.9623474791</v>
      </c>
      <c r="P23" s="22">
        <f t="shared" si="2"/>
        <v>515532894.71386737</v>
      </c>
    </row>
    <row r="24" spans="2:16" x14ac:dyDescent="0.3">
      <c r="B24" s="2">
        <v>1321</v>
      </c>
      <c r="C24" s="3" t="s">
        <v>37</v>
      </c>
      <c r="D24" s="4" t="s">
        <v>38</v>
      </c>
      <c r="E24" s="5">
        <v>102</v>
      </c>
      <c r="F24" s="11">
        <v>43957174.284565099</v>
      </c>
      <c r="G24" s="12">
        <v>38777057.791855201</v>
      </c>
      <c r="H24" s="12">
        <v>1865674.8235294099</v>
      </c>
      <c r="I24" s="12">
        <v>222435761.66999999</v>
      </c>
      <c r="J24" s="12">
        <f>+SUMIFS('BASE ENERO'!F:F,'BASE ENERO'!B:B,'LIQUIDACIÓN ENERO 2026'!E24)</f>
        <v>668690778.83000004</v>
      </c>
      <c r="K24" s="12">
        <f t="shared" si="3"/>
        <v>361655110.26005036</v>
      </c>
      <c r="L24" s="13">
        <f t="shared" si="0"/>
        <v>1.9286869890246444E-2</v>
      </c>
      <c r="M24" s="14">
        <f t="shared" si="1"/>
        <v>386948955.31396538</v>
      </c>
      <c r="N24" s="18">
        <v>3112463.9</v>
      </c>
      <c r="O24" s="45">
        <v>-1423529.0496848777</v>
      </c>
      <c r="P24" s="22">
        <f t="shared" si="2"/>
        <v>473237797.0642302</v>
      </c>
    </row>
    <row r="25" spans="2:16" x14ac:dyDescent="0.3">
      <c r="B25" s="2">
        <v>1343</v>
      </c>
      <c r="C25" s="3" t="s">
        <v>35</v>
      </c>
      <c r="D25" s="4" t="s">
        <v>36</v>
      </c>
      <c r="E25" s="5">
        <v>106</v>
      </c>
      <c r="F25" s="11">
        <v>70193727.258924007</v>
      </c>
      <c r="G25" s="12">
        <v>39017568.986425303</v>
      </c>
      <c r="H25" s="12">
        <v>8147437.4841628904</v>
      </c>
      <c r="I25" s="12">
        <v>439794275.04000002</v>
      </c>
      <c r="J25" s="12">
        <f>+SUMIFS('BASE ENERO'!F:F,'BASE ENERO'!B:B,'LIQUIDACIÓN ENERO 2026'!E25)</f>
        <v>1552756433.21</v>
      </c>
      <c r="K25" s="12">
        <f t="shared" si="3"/>
        <v>995603424.44048786</v>
      </c>
      <c r="L25" s="13">
        <f t="shared" si="0"/>
        <v>5.3094987917245595E-2</v>
      </c>
      <c r="M25" s="14">
        <f t="shared" si="1"/>
        <v>1065235065.3008567</v>
      </c>
      <c r="N25" s="18">
        <v>28012175.099999998</v>
      </c>
      <c r="O25" s="45">
        <v>-3375420.2672905996</v>
      </c>
      <c r="P25" s="22">
        <f t="shared" si="2"/>
        <v>1207230553.8630781</v>
      </c>
    </row>
    <row r="26" spans="2:16" x14ac:dyDescent="0.3">
      <c r="B26" s="2">
        <v>1325</v>
      </c>
      <c r="C26" s="3" t="s">
        <v>7</v>
      </c>
      <c r="D26" s="4" t="s">
        <v>8</v>
      </c>
      <c r="E26" s="5">
        <v>107</v>
      </c>
      <c r="F26" s="11">
        <v>53209365.082956202</v>
      </c>
      <c r="G26" s="12">
        <v>43073683.438914001</v>
      </c>
      <c r="H26" s="12">
        <v>7602881.6651583696</v>
      </c>
      <c r="I26" s="12">
        <v>300604026.63999999</v>
      </c>
      <c r="J26" s="12">
        <f>+SUMIFS('BASE ENERO'!F:F,'BASE ENERO'!B:B,'LIQUIDACIÓN ENERO 2026'!E26)</f>
        <v>1115587302.04</v>
      </c>
      <c r="K26" s="12">
        <f t="shared" si="3"/>
        <v>711097345.21297145</v>
      </c>
      <c r="L26" s="13">
        <f t="shared" si="0"/>
        <v>3.7922433797660152E-2</v>
      </c>
      <c r="M26" s="14">
        <f t="shared" si="1"/>
        <v>760830877.40372097</v>
      </c>
      <c r="N26" s="18">
        <v>1556231.95</v>
      </c>
      <c r="O26" s="45">
        <v>-2378343.1526956828</v>
      </c>
      <c r="P26" s="22">
        <f t="shared" si="2"/>
        <v>863894696.38805401</v>
      </c>
    </row>
    <row r="27" spans="2:16" x14ac:dyDescent="0.3">
      <c r="B27" s="2">
        <v>1339</v>
      </c>
      <c r="C27" s="3" t="s">
        <v>39</v>
      </c>
      <c r="D27" s="4" t="s">
        <v>40</v>
      </c>
      <c r="E27" s="5">
        <v>108</v>
      </c>
      <c r="F27" s="11">
        <v>43037423.259929597</v>
      </c>
      <c r="G27" s="12">
        <v>33261168.7058823</v>
      </c>
      <c r="H27" s="12">
        <v>3414920.70588235</v>
      </c>
      <c r="I27" s="12">
        <v>237332929.13</v>
      </c>
      <c r="J27" s="12">
        <f>+SUMIFS('BASE ENERO'!F:F,'BASE ENERO'!B:B,'LIQUIDACIÓN ENERO 2026'!E27)</f>
        <v>863418392.71000004</v>
      </c>
      <c r="K27" s="12">
        <f t="shared" si="3"/>
        <v>546371950.90830576</v>
      </c>
      <c r="L27" s="13">
        <f t="shared" si="0"/>
        <v>2.9137718311988837E-2</v>
      </c>
      <c r="M27" s="14">
        <f t="shared" si="1"/>
        <v>584584731.74843466</v>
      </c>
      <c r="N27" s="18">
        <v>0</v>
      </c>
      <c r="O27" s="45">
        <v>-2089710.0498386631</v>
      </c>
      <c r="P27" s="22">
        <f t="shared" si="2"/>
        <v>662208534.37029016</v>
      </c>
    </row>
    <row r="28" spans="2:16" x14ac:dyDescent="0.3">
      <c r="B28" s="2">
        <v>1340</v>
      </c>
      <c r="C28" s="6" t="s">
        <v>41</v>
      </c>
      <c r="D28" s="7" t="s">
        <v>42</v>
      </c>
      <c r="E28" s="8">
        <v>109</v>
      </c>
      <c r="F28" s="11">
        <v>45208052.087481096</v>
      </c>
      <c r="G28" s="12">
        <v>30417088.452488601</v>
      </c>
      <c r="H28" s="12">
        <v>5610321.1221719403</v>
      </c>
      <c r="I28" s="12">
        <v>289707859.86000001</v>
      </c>
      <c r="J28" s="12">
        <f>+SUMIFS('BASE ENERO'!F:F,'BASE ENERO'!B:B,'LIQUIDACIÓN ENERO 2026'!E28)</f>
        <v>983526897.14999998</v>
      </c>
      <c r="K28" s="12">
        <f t="shared" si="3"/>
        <v>612583575.6278584</v>
      </c>
      <c r="L28" s="13">
        <f t="shared" si="0"/>
        <v>3.2668748166010786E-2</v>
      </c>
      <c r="M28" s="14">
        <f t="shared" si="1"/>
        <v>655427140.13151717</v>
      </c>
      <c r="N28" s="18">
        <v>3112463.9</v>
      </c>
      <c r="O28" s="45">
        <v>-2160634.0706415176</v>
      </c>
      <c r="P28" s="22">
        <f t="shared" si="2"/>
        <v>737614431.62301731</v>
      </c>
    </row>
    <row r="29" spans="2:16" x14ac:dyDescent="0.3">
      <c r="B29" s="2">
        <v>1328</v>
      </c>
      <c r="C29" s="3" t="s">
        <v>43</v>
      </c>
      <c r="D29" s="4" t="s">
        <v>44</v>
      </c>
      <c r="E29" s="5">
        <v>115</v>
      </c>
      <c r="F29" s="11">
        <v>49982558.917043701</v>
      </c>
      <c r="G29" s="12">
        <v>39910780.8235294</v>
      </c>
      <c r="H29" s="12">
        <v>7739660.6696832497</v>
      </c>
      <c r="I29" s="12">
        <v>250836738.56999999</v>
      </c>
      <c r="J29" s="12">
        <f>+SUMIFS('BASE ENERO'!F:F,'BASE ENERO'!B:B,'LIQUIDACIÓN ENERO 2026'!E29)</f>
        <v>892954016.53999996</v>
      </c>
      <c r="K29" s="12">
        <f t="shared" si="3"/>
        <v>544484277.55974364</v>
      </c>
      <c r="L29" s="13">
        <f t="shared" si="0"/>
        <v>2.9037049721289745E-2</v>
      </c>
      <c r="M29" s="14">
        <f t="shared" si="1"/>
        <v>582565036.16145706</v>
      </c>
      <c r="N29" s="18">
        <v>3112463.9</v>
      </c>
      <c r="O29" s="45">
        <v>-1710220.3101151674</v>
      </c>
      <c r="P29" s="22">
        <f t="shared" si="2"/>
        <v>681600280.16159809</v>
      </c>
    </row>
    <row r="30" spans="2:16" x14ac:dyDescent="0.3">
      <c r="B30" s="2">
        <v>1348</v>
      </c>
      <c r="C30" s="3" t="s">
        <v>45</v>
      </c>
      <c r="D30" s="4" t="s">
        <v>46</v>
      </c>
      <c r="E30" s="5">
        <v>118</v>
      </c>
      <c r="F30" s="11">
        <v>61974204.846656598</v>
      </c>
      <c r="G30" s="12">
        <v>36997912.018099502</v>
      </c>
      <c r="H30" s="12">
        <v>3623321.93665158</v>
      </c>
      <c r="I30" s="12">
        <v>288202015.10000002</v>
      </c>
      <c r="J30" s="12">
        <f>+SUMIFS('BASE ENERO'!F:F,'BASE ENERO'!B:B,'LIQUIDACIÓN ENERO 2026'!E30)</f>
        <v>983825337.45000005</v>
      </c>
      <c r="K30" s="12">
        <f t="shared" si="3"/>
        <v>593027883.54859233</v>
      </c>
      <c r="L30" s="13">
        <f t="shared" si="0"/>
        <v>3.1625853767324359E-2</v>
      </c>
      <c r="M30" s="14">
        <f t="shared" si="1"/>
        <v>634503739.89234328</v>
      </c>
      <c r="N30" s="18">
        <v>9337391.6999999993</v>
      </c>
      <c r="O30" s="45">
        <v>-2211784.8702799515</v>
      </c>
      <c r="P30" s="22">
        <f t="shared" si="2"/>
        <v>744224785.52347112</v>
      </c>
    </row>
    <row r="31" spans="2:16" x14ac:dyDescent="0.3">
      <c r="B31" s="2">
        <v>1335</v>
      </c>
      <c r="C31" s="3" t="s">
        <v>47</v>
      </c>
      <c r="D31" s="4" t="s">
        <v>48</v>
      </c>
      <c r="E31" s="5">
        <v>132</v>
      </c>
      <c r="F31" s="11">
        <v>123757557.93464001</v>
      </c>
      <c r="G31" s="12">
        <v>68479595.656108499</v>
      </c>
      <c r="H31" s="12">
        <v>17428954.099547502</v>
      </c>
      <c r="I31" s="12">
        <v>588370582.64999998</v>
      </c>
      <c r="J31" s="12">
        <f>+SUMIFS('BASE ENERO'!F:F,'BASE ENERO'!B:B,'LIQUIDACIÓN ENERO 2026'!E31)</f>
        <v>1995813446.51</v>
      </c>
      <c r="K31" s="12">
        <f t="shared" si="3"/>
        <v>1197776756.169704</v>
      </c>
      <c r="L31" s="13">
        <f t="shared" si="0"/>
        <v>6.3876781492719248E-2</v>
      </c>
      <c r="M31" s="14">
        <f t="shared" si="1"/>
        <v>1281548224.6772351</v>
      </c>
      <c r="N31" s="18">
        <v>28012175.099999998</v>
      </c>
      <c r="O31" s="45">
        <v>-3822882.7345027025</v>
      </c>
      <c r="P31" s="22">
        <f t="shared" si="2"/>
        <v>1515403624.7330279</v>
      </c>
    </row>
    <row r="32" spans="2:16" ht="15" thickBot="1" x14ac:dyDescent="0.35">
      <c r="B32" s="2">
        <v>1329</v>
      </c>
      <c r="C32" s="3" t="s">
        <v>29</v>
      </c>
      <c r="D32" s="4" t="s">
        <v>30</v>
      </c>
      <c r="E32" s="5">
        <v>151</v>
      </c>
      <c r="F32" s="11">
        <v>80996283.895424798</v>
      </c>
      <c r="G32" s="12">
        <v>57796417.2941176</v>
      </c>
      <c r="H32" s="12">
        <v>6266595.2760180896</v>
      </c>
      <c r="I32" s="12">
        <v>418540540.11000001</v>
      </c>
      <c r="J32" s="12">
        <f>+SUMIFS('BASE ENERO'!F:F,'BASE ENERO'!B:B,'LIQUIDACIÓN ENERO 2026'!E32)</f>
        <v>1510295452.9500003</v>
      </c>
      <c r="K32" s="12">
        <f t="shared" si="3"/>
        <v>946695616.37443972</v>
      </c>
      <c r="L32" s="13">
        <f t="shared" si="0"/>
        <v>5.0486761172962219E-2</v>
      </c>
      <c r="M32" s="14">
        <f t="shared" si="1"/>
        <v>1012906687.5150561</v>
      </c>
      <c r="N32" s="18">
        <v>0</v>
      </c>
      <c r="O32" s="45">
        <v>-3349680.9488721048</v>
      </c>
      <c r="P32" s="22">
        <f t="shared" si="2"/>
        <v>1154616303.0317447</v>
      </c>
    </row>
    <row r="33" spans="2:16" ht="15" thickBot="1" x14ac:dyDescent="0.35">
      <c r="B33" s="47" t="s">
        <v>58</v>
      </c>
      <c r="C33" s="48"/>
      <c r="D33" s="48"/>
      <c r="E33" s="49"/>
      <c r="F33" s="19">
        <f t="shared" ref="F33:P33" si="4">+SUM(F5:F32)</f>
        <v>1659038645.1714406</v>
      </c>
      <c r="G33" s="19">
        <f t="shared" si="4"/>
        <v>1248564488.0361979</v>
      </c>
      <c r="H33" s="19">
        <f t="shared" si="4"/>
        <v>165487266.78733021</v>
      </c>
      <c r="I33" s="19">
        <f t="shared" si="4"/>
        <v>8827377988.3099995</v>
      </c>
      <c r="J33" s="19">
        <f t="shared" si="4"/>
        <v>30651832000.859997</v>
      </c>
      <c r="K33" s="19">
        <f t="shared" si="4"/>
        <v>18751363612.555027</v>
      </c>
      <c r="L33" s="20">
        <f t="shared" si="4"/>
        <v>1.0000000000000004</v>
      </c>
      <c r="M33" s="19">
        <f t="shared" si="4"/>
        <v>20062817736.415035</v>
      </c>
      <c r="N33" s="43">
        <f t="shared" si="4"/>
        <v>350152188.74999994</v>
      </c>
      <c r="O33" s="46">
        <f t="shared" si="4"/>
        <v>-66135879.174583435</v>
      </c>
      <c r="P33" s="21">
        <f t="shared" si="4"/>
        <v>23419924445.985416</v>
      </c>
    </row>
    <row r="34" spans="2:16" x14ac:dyDescent="0.3">
      <c r="F34" s="12"/>
      <c r="G34" s="12"/>
      <c r="H34" s="12"/>
      <c r="I34" s="12"/>
      <c r="J34" s="12"/>
      <c r="K34" s="12"/>
      <c r="L34" s="15"/>
      <c r="M34" s="12"/>
      <c r="N34" s="12"/>
      <c r="O34" s="12"/>
    </row>
    <row r="35" spans="2:16" x14ac:dyDescent="0.3">
      <c r="F35" s="12"/>
      <c r="G35" s="12"/>
      <c r="H35" s="12"/>
      <c r="I35" s="12"/>
      <c r="J35" s="12"/>
      <c r="K35" s="12"/>
      <c r="L35" s="15"/>
      <c r="M35" s="12"/>
      <c r="N35" s="12"/>
      <c r="O35" s="12"/>
    </row>
  </sheetData>
  <mergeCells count="1">
    <mergeCell ref="B33:E33"/>
  </mergeCells>
  <pageMargins left="0.7" right="0.7" top="0.75" bottom="0.75" header="0.3" footer="0.3"/>
  <ignoredErrors>
    <ignoredError sqref="K5 K6:K7 K23:K32 P6:P7 K8:K22 P8:P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ENERO</vt:lpstr>
      <vt:lpstr>APERTURA POR TTR</vt:lpstr>
      <vt:lpstr>TTR</vt:lpstr>
      <vt:lpstr>LIQUIDACIÓN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Martin Perez Krantzer</dc:creator>
  <cp:lastModifiedBy>Antonio Martin Perez Krantzer</cp:lastModifiedBy>
  <dcterms:created xsi:type="dcterms:W3CDTF">2025-08-07T21:57:46Z</dcterms:created>
  <dcterms:modified xsi:type="dcterms:W3CDTF">2026-03-31T18:57:22Z</dcterms:modified>
</cp:coreProperties>
</file>